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ynologyDrive\synology\D&amp;D\DM\Houserules\"/>
    </mc:Choice>
  </mc:AlternateContent>
  <xr:revisionPtr revIDLastSave="0" documentId="8_{6A7CC26C-0524-477D-8989-B2828CAEF107}" xr6:coauthVersionLast="47" xr6:coauthVersionMax="47" xr10:uidLastSave="{00000000-0000-0000-0000-000000000000}"/>
  <bookViews>
    <workbookView xWindow="-120" yWindow="-120" windowWidth="38640" windowHeight="21120" activeTab="1" xr2:uid="{00000000-000D-0000-FFFF-FFFF00000000}"/>
  </bookViews>
  <sheets>
    <sheet name="Bulk List" sheetId="9" r:id="rId1"/>
    <sheet name="Character Planner" sheetId="11" r:id="rId2"/>
    <sheet name="Sheet2" sheetId="10" state="hidden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1" l="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8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5" i="11"/>
  <c r="N6" i="10"/>
  <c r="N5" i="10"/>
  <c r="N4" i="10"/>
  <c r="N2" i="10"/>
  <c r="N3" i="10"/>
  <c r="N1" i="10"/>
  <c r="G2" i="10"/>
  <c r="G3" i="10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G108" i="10"/>
  <c r="G109" i="10"/>
  <c r="G110" i="10"/>
  <c r="G111" i="10"/>
  <c r="G112" i="10"/>
  <c r="G113" i="10"/>
  <c r="G114" i="10"/>
  <c r="G115" i="10"/>
  <c r="G116" i="10"/>
  <c r="G117" i="10"/>
  <c r="G118" i="10"/>
  <c r="G119" i="10"/>
  <c r="G120" i="10"/>
  <c r="G121" i="10"/>
  <c r="G122" i="10"/>
  <c r="G123" i="10"/>
  <c r="G124" i="10"/>
  <c r="G125" i="10"/>
  <c r="G126" i="10"/>
  <c r="G127" i="10"/>
  <c r="G128" i="10"/>
  <c r="G129" i="10"/>
  <c r="G130" i="10"/>
  <c r="G131" i="10"/>
  <c r="G132" i="10"/>
  <c r="G133" i="10"/>
  <c r="G134" i="10"/>
  <c r="G135" i="10"/>
  <c r="G136" i="10"/>
  <c r="G137" i="10"/>
  <c r="G138" i="10"/>
  <c r="G139" i="10"/>
  <c r="G140" i="10"/>
  <c r="G141" i="10"/>
  <c r="G142" i="10"/>
  <c r="G143" i="10"/>
  <c r="G144" i="10"/>
  <c r="G145" i="10"/>
  <c r="G146" i="10"/>
  <c r="G147" i="10"/>
  <c r="G148" i="10"/>
  <c r="G149" i="10"/>
  <c r="G150" i="10"/>
  <c r="G151" i="10"/>
  <c r="G152" i="10"/>
  <c r="G153" i="10"/>
  <c r="G154" i="10"/>
  <c r="G155" i="10"/>
  <c r="G156" i="10"/>
  <c r="G157" i="10"/>
  <c r="G158" i="10"/>
  <c r="G159" i="10"/>
  <c r="G160" i="10"/>
  <c r="G161" i="10"/>
  <c r="G162" i="10"/>
  <c r="G163" i="10"/>
  <c r="G164" i="10"/>
  <c r="G165" i="10"/>
  <c r="G166" i="10"/>
  <c r="G167" i="10"/>
  <c r="G168" i="10"/>
  <c r="G169" i="10"/>
  <c r="G170" i="10"/>
  <c r="G1" i="10"/>
  <c r="B50" i="10"/>
  <c r="B4" i="10"/>
  <c r="B160" i="10"/>
  <c r="B23" i="10"/>
  <c r="B55" i="10"/>
  <c r="B10" i="10"/>
  <c r="B85" i="10"/>
  <c r="B141" i="10"/>
  <c r="B102" i="10"/>
  <c r="B2" i="10"/>
  <c r="B43" i="10"/>
  <c r="B115" i="10"/>
  <c r="B104" i="10"/>
  <c r="B51" i="10"/>
  <c r="B127" i="10"/>
  <c r="B84" i="10"/>
  <c r="B148" i="10"/>
  <c r="B106" i="10"/>
  <c r="B126" i="10"/>
  <c r="B113" i="10"/>
  <c r="B14" i="10"/>
  <c r="B168" i="10"/>
  <c r="B136" i="10"/>
  <c r="B63" i="10"/>
  <c r="B112" i="10"/>
  <c r="B30" i="10"/>
  <c r="B166" i="10"/>
  <c r="B123" i="10"/>
  <c r="B35" i="10"/>
  <c r="B150" i="10"/>
  <c r="B142" i="10"/>
  <c r="B158" i="10"/>
  <c r="B47" i="10"/>
  <c r="B94" i="10"/>
  <c r="B138" i="10"/>
  <c r="B86" i="10"/>
  <c r="B21" i="10"/>
  <c r="B125" i="10"/>
  <c r="B69" i="10"/>
  <c r="B107" i="10"/>
  <c r="B154" i="10"/>
  <c r="B97" i="10"/>
  <c r="B57" i="10"/>
  <c r="B68" i="10"/>
  <c r="B67" i="10"/>
  <c r="B38" i="10"/>
  <c r="B163" i="10"/>
  <c r="B5" i="10"/>
  <c r="B109" i="10"/>
  <c r="B79" i="10"/>
  <c r="B100" i="10"/>
  <c r="B105" i="10"/>
  <c r="B159" i="10"/>
  <c r="B116" i="10"/>
  <c r="B61" i="10"/>
  <c r="B49" i="10"/>
  <c r="B36" i="10"/>
  <c r="B16" i="10"/>
  <c r="B76" i="10"/>
  <c r="B156" i="10"/>
  <c r="B124" i="10"/>
  <c r="B64" i="10"/>
  <c r="B108" i="10"/>
  <c r="B73" i="10"/>
  <c r="B32" i="10"/>
  <c r="B40" i="10"/>
  <c r="B161" i="10"/>
  <c r="B96" i="10"/>
  <c r="B80" i="10"/>
  <c r="B151" i="10"/>
  <c r="B87" i="10"/>
  <c r="B167" i="10"/>
  <c r="B131" i="10"/>
  <c r="B45" i="10"/>
  <c r="B42" i="10"/>
  <c r="B110" i="10"/>
  <c r="B27" i="10"/>
  <c r="B117" i="10"/>
  <c r="B74" i="10"/>
  <c r="B77" i="10"/>
  <c r="B83" i="10"/>
  <c r="B59" i="10"/>
  <c r="B66" i="10"/>
  <c r="B98" i="10"/>
  <c r="B134" i="10"/>
  <c r="B88" i="10"/>
  <c r="B114" i="10"/>
  <c r="B95" i="10"/>
  <c r="B128" i="10"/>
  <c r="B39" i="10"/>
  <c r="B48" i="10"/>
  <c r="B37" i="10"/>
  <c r="B19" i="10"/>
  <c r="B135" i="10"/>
  <c r="B170" i="10"/>
  <c r="B41" i="10"/>
  <c r="B34" i="10"/>
  <c r="B62" i="10"/>
  <c r="B133" i="10"/>
  <c r="B143" i="10"/>
  <c r="B71" i="10"/>
  <c r="B72" i="10"/>
  <c r="B155" i="10"/>
  <c r="B99" i="10"/>
  <c r="B1" i="10"/>
  <c r="B121" i="10"/>
  <c r="B132" i="10"/>
  <c r="B33" i="10"/>
  <c r="B3" i="10"/>
  <c r="B46" i="10"/>
  <c r="B140" i="10"/>
  <c r="B101" i="10"/>
  <c r="B164" i="10"/>
  <c r="B139" i="10"/>
  <c r="B53" i="10"/>
  <c r="B145" i="10"/>
  <c r="B120" i="10"/>
  <c r="B157" i="10"/>
  <c r="B65" i="10"/>
  <c r="B20" i="10"/>
  <c r="B81" i="10"/>
  <c r="B144" i="10"/>
  <c r="B165" i="10"/>
  <c r="B93" i="10"/>
  <c r="B6" i="10"/>
  <c r="B75" i="10"/>
  <c r="B8" i="10"/>
  <c r="B28" i="10"/>
  <c r="B92" i="10"/>
  <c r="B15" i="10"/>
  <c r="B60" i="10"/>
  <c r="B11" i="10"/>
  <c r="B111" i="10"/>
  <c r="B24" i="10"/>
  <c r="B137" i="10"/>
  <c r="B70" i="10"/>
  <c r="B82" i="10"/>
  <c r="B25" i="10"/>
  <c r="B162" i="10"/>
  <c r="B56" i="10"/>
  <c r="B146" i="10"/>
  <c r="B52" i="10"/>
  <c r="B31" i="10"/>
  <c r="B13" i="10"/>
  <c r="B153" i="10"/>
  <c r="B9" i="10"/>
  <c r="B44" i="10"/>
  <c r="B103" i="10"/>
  <c r="B22" i="10"/>
  <c r="B17" i="10"/>
  <c r="B29" i="10"/>
  <c r="B58" i="10"/>
  <c r="B78" i="10"/>
  <c r="B7" i="10"/>
  <c r="B118" i="10"/>
  <c r="B152" i="10"/>
  <c r="B169" i="10"/>
  <c r="B54" i="10"/>
  <c r="B18" i="10"/>
  <c r="B26" i="10"/>
  <c r="B130" i="10"/>
  <c r="B129" i="10"/>
  <c r="B122" i="10"/>
  <c r="B91" i="10"/>
  <c r="B147" i="10"/>
  <c r="B119" i="10"/>
  <c r="B89" i="10"/>
  <c r="B149" i="10"/>
  <c r="B12" i="10"/>
  <c r="B90" i="10"/>
  <c r="D14" i="11" l="1"/>
  <c r="D13" i="11"/>
  <c r="D12" i="11"/>
  <c r="D11" i="11"/>
  <c r="D10" i="11"/>
  <c r="D9" i="11"/>
  <c r="D8" i="11"/>
  <c r="F57" i="11"/>
  <c r="D57" i="11" l="1"/>
</calcChain>
</file>

<file path=xl/sharedStrings.xml><?xml version="1.0" encoding="utf-8"?>
<sst xmlns="http://schemas.openxmlformats.org/spreadsheetml/2006/main" count="1117" uniqueCount="258">
  <si>
    <t>Armor</t>
  </si>
  <si>
    <t>Medium</t>
  </si>
  <si>
    <t>Light</t>
  </si>
  <si>
    <t>Heavy</t>
  </si>
  <si>
    <t>Shield</t>
  </si>
  <si>
    <t>Tiny</t>
  </si>
  <si>
    <t>Small</t>
  </si>
  <si>
    <t>Large</t>
  </si>
  <si>
    <t>Huge</t>
  </si>
  <si>
    <t>Gargantuan</t>
  </si>
  <si>
    <t>Bulk</t>
  </si>
  <si>
    <t>Battleaxe</t>
  </si>
  <si>
    <t>1d8 slashing</t>
  </si>
  <si>
    <t>Blowgun</t>
  </si>
  <si>
    <t>1 piercing</t>
  </si>
  <si>
    <t>Club</t>
  </si>
  <si>
    <t>1d4 bludgeoning</t>
  </si>
  <si>
    <t>1d6 piercing</t>
  </si>
  <si>
    <t>1d8 piercing</t>
  </si>
  <si>
    <t>1d10 piercing</t>
  </si>
  <si>
    <t>Dagger</t>
  </si>
  <si>
    <t>1d4 piercing</t>
  </si>
  <si>
    <t>Dart</t>
  </si>
  <si>
    <t>Flail</t>
  </si>
  <si>
    <t>1d8 bludgeoning</t>
  </si>
  <si>
    <t>Glaive</t>
  </si>
  <si>
    <t>1d10 slashing</t>
  </si>
  <si>
    <t>Greataxe</t>
  </si>
  <si>
    <t>1d12 slashing</t>
  </si>
  <si>
    <t>Greatclub</t>
  </si>
  <si>
    <t>Greatsword</t>
  </si>
  <si>
    <t>2d6 slashing</t>
  </si>
  <si>
    <t>Halberd</t>
  </si>
  <si>
    <t>Handaxe</t>
  </si>
  <si>
    <t>1d6 slashing</t>
  </si>
  <si>
    <t>Javelin (5)</t>
  </si>
  <si>
    <t>Lance</t>
  </si>
  <si>
    <t>1d12 piercing</t>
  </si>
  <si>
    <t>Light Hammer</t>
  </si>
  <si>
    <t>Longbow</t>
  </si>
  <si>
    <t>Longsword</t>
  </si>
  <si>
    <t>Mace</t>
  </si>
  <si>
    <t>1d6 bludgeoning</t>
  </si>
  <si>
    <t>Maul</t>
  </si>
  <si>
    <t>2d6 bludgeoning</t>
  </si>
  <si>
    <t>Morningstar</t>
  </si>
  <si>
    <t>Net</t>
  </si>
  <si>
    <t>—</t>
  </si>
  <si>
    <t>Pike</t>
  </si>
  <si>
    <t>Quarterstaff</t>
  </si>
  <si>
    <t>Rapier</t>
  </si>
  <si>
    <t>Scimitar</t>
  </si>
  <si>
    <t>Shortbow</t>
  </si>
  <si>
    <t>Shortsword</t>
  </si>
  <si>
    <t>Sickle</t>
  </si>
  <si>
    <t>1d4 slashing</t>
  </si>
  <si>
    <t>Sling</t>
  </si>
  <si>
    <t>Spear</t>
  </si>
  <si>
    <t>Trident</t>
  </si>
  <si>
    <t>War Pick</t>
  </si>
  <si>
    <t>Warhammer</t>
  </si>
  <si>
    <t>Weapons</t>
  </si>
  <si>
    <t>Name</t>
  </si>
  <si>
    <t>Damage</t>
  </si>
  <si>
    <t>Size</t>
  </si>
  <si>
    <t>Whip</t>
  </si>
  <si>
    <t>10 g</t>
  </si>
  <si>
    <t>75 g</t>
  </si>
  <si>
    <t>25 g</t>
  </si>
  <si>
    <t>50 g</t>
  </si>
  <si>
    <t>2 g</t>
  </si>
  <si>
    <t>20 g</t>
  </si>
  <si>
    <t>30 g</t>
  </si>
  <si>
    <t>5 g</t>
  </si>
  <si>
    <t>15 g</t>
  </si>
  <si>
    <t>1 g</t>
  </si>
  <si>
    <t>1 s</t>
  </si>
  <si>
    <t>2 s</t>
  </si>
  <si>
    <t>5 s</t>
  </si>
  <si>
    <t>Abacus</t>
  </si>
  <si>
    <t>Acid (vial)</t>
  </si>
  <si>
    <t>Alchemist’s Fire (flask)</t>
  </si>
  <si>
    <t>Ammo, Arrows (20)</t>
  </si>
  <si>
    <t>Ammo, Bolts (20)</t>
  </si>
  <si>
    <t>Ammo, Bullets (20)</t>
  </si>
  <si>
    <t>Ammo, Needles (50)</t>
  </si>
  <si>
    <t>Antitoxin (vial)</t>
  </si>
  <si>
    <t>S</t>
  </si>
  <si>
    <t>L</t>
  </si>
  <si>
    <t>M</t>
  </si>
  <si>
    <t>T</t>
  </si>
  <si>
    <t>Adventuring Gear</t>
  </si>
  <si>
    <t>Arcane Focus, Crystal</t>
  </si>
  <si>
    <t>Arcane Focus, Orb</t>
  </si>
  <si>
    <t>Arcane Focus, Rod</t>
  </si>
  <si>
    <t>Arcane Focus, Staff</t>
  </si>
  <si>
    <t>Arcane Focus, Wand</t>
  </si>
  <si>
    <t>Ball Bearings (1,000)</t>
  </si>
  <si>
    <t>Barrel</t>
  </si>
  <si>
    <t>Bedroll</t>
  </si>
  <si>
    <t>Bell</t>
  </si>
  <si>
    <t>Blanket</t>
  </si>
  <si>
    <t>Block &amp; Tackle</t>
  </si>
  <si>
    <t>Book</t>
  </si>
  <si>
    <t>Bottle, Glass</t>
  </si>
  <si>
    <t>Bucket</t>
  </si>
  <si>
    <t>Caltrops (20)</t>
  </si>
  <si>
    <t>Candle</t>
  </si>
  <si>
    <t>Case</t>
  </si>
  <si>
    <t>Chain (10 ft)</t>
  </si>
  <si>
    <t>Chalk (1 piece)</t>
  </si>
  <si>
    <t>Chest</t>
  </si>
  <si>
    <t>Component Pouch</t>
  </si>
  <si>
    <t>Crowbar</t>
  </si>
  <si>
    <t>Druid Focus, Mistletoe</t>
  </si>
  <si>
    <t>Druid Focus, Staff</t>
  </si>
  <si>
    <t>Druid Focus, Totem</t>
  </si>
  <si>
    <t>Druid Focus, Wand</t>
  </si>
  <si>
    <t>Fishing Tackle</t>
  </si>
  <si>
    <t>Flask or Tankard</t>
  </si>
  <si>
    <t>Game, Cards</t>
  </si>
  <si>
    <t>Game, Dice</t>
  </si>
  <si>
    <t>Game, Dragonchess</t>
  </si>
  <si>
    <t>Game, 3 Dragon Ante</t>
  </si>
  <si>
    <t>Grappling Hook</t>
  </si>
  <si>
    <t>Hammer</t>
  </si>
  <si>
    <t>Hammer, Sledge</t>
  </si>
  <si>
    <t>Holy Symbol, Amulet</t>
  </si>
  <si>
    <t>Holy Symbol, Emblem</t>
  </si>
  <si>
    <t>Holy Symbol, Reliquary</t>
  </si>
  <si>
    <t>Holy Water (flask)</t>
  </si>
  <si>
    <t>Hourglass</t>
  </si>
  <si>
    <t>Hunting Trap</t>
  </si>
  <si>
    <t>Ink</t>
  </si>
  <si>
    <t>Ink Pen</t>
  </si>
  <si>
    <t>Instrument, Bagpipes</t>
  </si>
  <si>
    <t>Instrument, Drum</t>
  </si>
  <si>
    <t>Instrument, Dulcimer</t>
  </si>
  <si>
    <t>Instrument, Flute</t>
  </si>
  <si>
    <t>Instrument, Horn</t>
  </si>
  <si>
    <t>Instrument, Lute</t>
  </si>
  <si>
    <t>Instrument, Lyre</t>
  </si>
  <si>
    <t>Instrument, Pan Flute</t>
  </si>
  <si>
    <t>Instrument, Shawm</t>
  </si>
  <si>
    <t>Instrument, Viol</t>
  </si>
  <si>
    <t>Jug or Pitcher</t>
  </si>
  <si>
    <t>Kit, Climbers</t>
  </si>
  <si>
    <t>Kit, Disguise</t>
  </si>
  <si>
    <t>Kit, Forgery</t>
  </si>
  <si>
    <t>Kit, Healer’s</t>
  </si>
  <si>
    <t>Kit, Herbalism</t>
  </si>
  <si>
    <t>X-Bow, Hand</t>
  </si>
  <si>
    <t>X-Bow, Light</t>
  </si>
  <si>
    <t>X-Bow, Heavy</t>
  </si>
  <si>
    <t>6 g</t>
  </si>
  <si>
    <t>3 g</t>
  </si>
  <si>
    <t>35 g</t>
  </si>
  <si>
    <t>12 g</t>
  </si>
  <si>
    <t>Kit, Mess</t>
  </si>
  <si>
    <t>Kit, Poisoner’s</t>
  </si>
  <si>
    <t>Ladder (10 ft)</t>
  </si>
  <si>
    <t>Lamp</t>
  </si>
  <si>
    <t>Lantern, Bullseye</t>
  </si>
  <si>
    <t>Lantern, Hooded</t>
  </si>
  <si>
    <t>Lock</t>
  </si>
  <si>
    <t>Magnifying Glass</t>
  </si>
  <si>
    <t>Manacles</t>
  </si>
  <si>
    <t>Mirror, Steel</t>
  </si>
  <si>
    <t>Oil (flask)</t>
  </si>
  <si>
    <t>Paper (1 sheet)</t>
  </si>
  <si>
    <t>Parchment (1 sheet)</t>
  </si>
  <si>
    <t>Perfume (vial)</t>
  </si>
  <si>
    <t>Pick, Miner’s</t>
  </si>
  <si>
    <t>Piton</t>
  </si>
  <si>
    <t>Poison, Basic (vial)</t>
  </si>
  <si>
    <t>Pole (10 ft)</t>
  </si>
  <si>
    <t>Pot, Iron</t>
  </si>
  <si>
    <t>Potion</t>
  </si>
  <si>
    <t>Varies</t>
  </si>
  <si>
    <t>Ram, Portable</t>
  </si>
  <si>
    <t>Ration (1)</t>
  </si>
  <si>
    <t>Ration Box</t>
  </si>
  <si>
    <t>Rope, Hempen (50 ft)</t>
  </si>
  <si>
    <t>Rope, Silk (50 ft)</t>
  </si>
  <si>
    <t>Scale, Merchant’s</t>
  </si>
  <si>
    <t>Sealing Wax</t>
  </si>
  <si>
    <t>Shovel</t>
  </si>
  <si>
    <t>Signal Whistle</t>
  </si>
  <si>
    <t>Signet Ring</t>
  </si>
  <si>
    <t>Soap</t>
  </si>
  <si>
    <t>Spellbook</t>
  </si>
  <si>
    <t>Spikes, Iron (10)</t>
  </si>
  <si>
    <t>Spyglass</t>
  </si>
  <si>
    <t>Tent, Two-person</t>
  </si>
  <si>
    <t>Tinderbox</t>
  </si>
  <si>
    <t>Tools, Alchemist</t>
  </si>
  <si>
    <t>Tools, Brewer</t>
  </si>
  <si>
    <t>Tools, Calligrapher</t>
  </si>
  <si>
    <t>Tools, Carpenter</t>
  </si>
  <si>
    <t>Tools, Cartographer</t>
  </si>
  <si>
    <t>Tools, Cobbler</t>
  </si>
  <si>
    <t>Tools, Cook</t>
  </si>
  <si>
    <t>Tools, Glassblower</t>
  </si>
  <si>
    <t>Tools, Jeweler</t>
  </si>
  <si>
    <t>Tools, Leatherworker</t>
  </si>
  <si>
    <t>Tools, Mason</t>
  </si>
  <si>
    <t>Tools, Navigator</t>
  </si>
  <si>
    <t>Tools, Painter</t>
  </si>
  <si>
    <t>Tools, Potter</t>
  </si>
  <si>
    <t>Tools, Smith</t>
  </si>
  <si>
    <t>Tools, Thieves</t>
  </si>
  <si>
    <t>Tools, Tinker</t>
  </si>
  <si>
    <t>Tools, Weaver</t>
  </si>
  <si>
    <t>Tools, Woodcarver</t>
  </si>
  <si>
    <t>Torch</t>
  </si>
  <si>
    <t>Vial</t>
  </si>
  <si>
    <t>Waterskin</t>
  </si>
  <si>
    <t>Whetstone</t>
  </si>
  <si>
    <t>XXL</t>
  </si>
  <si>
    <t>XL</t>
  </si>
  <si>
    <t>Equipment Packks</t>
  </si>
  <si>
    <t>Cost</t>
  </si>
  <si>
    <t>Burglar's Pack</t>
  </si>
  <si>
    <t>Diplomat's Pack</t>
  </si>
  <si>
    <t>Dungeoneer's Pack</t>
  </si>
  <si>
    <t>Entertainer's Pack</t>
  </si>
  <si>
    <t>Explorer's Pack</t>
  </si>
  <si>
    <t>Priest's Pack</t>
  </si>
  <si>
    <t>Scholar's Pack</t>
  </si>
  <si>
    <t>Total Bulk</t>
  </si>
  <si>
    <t>100 g</t>
  </si>
  <si>
    <t>4 g</t>
  </si>
  <si>
    <t>1,000 g</t>
  </si>
  <si>
    <t>8 g</t>
  </si>
  <si>
    <t>16 g</t>
  </si>
  <si>
    <t>39 g</t>
  </si>
  <si>
    <t>40 g</t>
  </si>
  <si>
    <t>19 g</t>
  </si>
  <si>
    <t>Item</t>
  </si>
  <si>
    <t>2 c</t>
  </si>
  <si>
    <t>5 c</t>
  </si>
  <si>
    <t>4 c</t>
  </si>
  <si>
    <t>1 c</t>
  </si>
  <si>
    <t>Cost (g)</t>
  </si>
  <si>
    <t>Morvàt</t>
  </si>
  <si>
    <t>From List</t>
  </si>
  <si>
    <t>Custom</t>
  </si>
  <si>
    <t>Max Bulk</t>
  </si>
  <si>
    <t>Character</t>
  </si>
  <si>
    <t>Constitution Modifier</t>
  </si>
  <si>
    <t>Strength Modifier</t>
  </si>
  <si>
    <t>Light Armor</t>
  </si>
  <si>
    <t>Medium Armor</t>
  </si>
  <si>
    <t>Heavy Armor</t>
  </si>
  <si>
    <t>No Shield</t>
  </si>
  <si>
    <t>No Armor</t>
  </si>
  <si>
    <t>-</t>
  </si>
  <si>
    <t>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</si>
</sst>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3" x14ac:knownFonts="1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6"/>
      <color rgb="FF000000"/>
      <name val="Calibri"/>
      <family val="2"/>
      <scheme val="minor"/>
    </font>
    <font>
      <b/>
      <sz val="6"/>
      <color theme="0"/>
      <name val="Calibri"/>
      <family val="2"/>
      <scheme val="minor"/>
    </font>
    <font>
      <b/>
      <sz val="6"/>
      <color rgb="FF000000"/>
      <name val="Calibri"/>
      <family val="2"/>
      <scheme val="minor"/>
    </font>
    <font>
      <sz val="6"/>
      <color rgb="FF000000"/>
      <name val="Times New Roman"/>
      <family val="1"/>
    </font>
    <font>
      <b/>
      <sz val="8"/>
      <color theme="0"/>
      <name val="Calibri"/>
      <family val="2"/>
      <scheme val="minor"/>
    </font>
    <font>
      <sz val="6"/>
      <color rgb="FF000000"/>
      <name val="Arial Unicode MS"/>
    </font>
    <font>
      <sz val="7"/>
      <color rgb="FF000000"/>
      <name val="Calibri"/>
      <family val="2"/>
      <scheme val="minor"/>
    </font>
    <font>
      <i/>
      <sz val="8"/>
      <color rgb="FF000000"/>
      <name val="Times New Roman"/>
      <family val="1"/>
    </font>
    <font>
      <b/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hair">
        <color theme="0" tint="-0.24994659260841701"/>
      </bottom>
      <diagonal/>
    </border>
    <border>
      <left style="thin">
        <color theme="0"/>
      </left>
      <right style="thin">
        <color theme="0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/>
      </left>
      <right style="thin">
        <color theme="0"/>
      </right>
      <top style="hair">
        <color theme="0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 tint="-0.24994659260841701"/>
      </bottom>
      <diagonal/>
    </border>
    <border>
      <left/>
      <right style="thin">
        <color theme="0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/>
      </right>
      <top style="hair">
        <color theme="0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hair">
        <color theme="0" tint="-0.24994659260841701"/>
      </bottom>
      <diagonal/>
    </border>
    <border>
      <left style="thin">
        <color theme="0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/>
      </left>
      <right/>
      <top style="hair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hair">
        <color theme="0" tint="-0.14996795556505021"/>
      </bottom>
      <diagonal/>
    </border>
    <border>
      <left style="thin">
        <color theme="0"/>
      </left>
      <right style="thin">
        <color theme="0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 style="hair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/>
      </left>
      <right/>
      <top style="thin">
        <color theme="0" tint="-0.249977111117893"/>
      </top>
      <bottom style="double">
        <color theme="0" tint="-0.249977111117893"/>
      </bottom>
      <diagonal/>
    </border>
    <border>
      <left/>
      <right/>
      <top style="thin">
        <color theme="0" tint="-0.249977111117893"/>
      </top>
      <bottom style="double">
        <color theme="0" tint="-0.249977111117893"/>
      </bottom>
      <diagonal/>
    </border>
    <border>
      <left/>
      <right style="thin">
        <color theme="0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/>
      </left>
      <right style="thin">
        <color theme="0"/>
      </right>
      <top style="hair">
        <color theme="0" tint="-0.14996795556505021"/>
      </top>
      <bottom style="medium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medium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hair">
        <color theme="0" tint="-0.24994659260841701"/>
      </bottom>
      <diagonal/>
    </border>
    <border>
      <left style="thin">
        <color theme="0"/>
      </left>
      <right style="thin">
        <color theme="0"/>
      </right>
      <top style="hair">
        <color theme="0" tint="-0.14996795556505021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uble">
        <color theme="0" tint="-0.34998626667073579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9"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4" fillId="0" borderId="5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right" vertical="top"/>
    </xf>
    <xf numFmtId="0" fontId="6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center" vertical="top"/>
    </xf>
    <xf numFmtId="164" fontId="4" fillId="0" borderId="1" xfId="1" applyNumberFormat="1" applyFont="1" applyFill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center" vertical="top"/>
    </xf>
    <xf numFmtId="0" fontId="4" fillId="0" borderId="2" xfId="0" applyNumberFormat="1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top"/>
    </xf>
    <xf numFmtId="0" fontId="0" fillId="0" borderId="4" xfId="0" applyFill="1" applyBorder="1" applyAlignment="1">
      <alignment horizontal="left" vertical="top"/>
    </xf>
    <xf numFmtId="0" fontId="10" fillId="0" borderId="5" xfId="0" applyFont="1" applyFill="1" applyBorder="1" applyAlignment="1">
      <alignment horizontal="left" vertical="top"/>
    </xf>
    <xf numFmtId="0" fontId="4" fillId="0" borderId="12" xfId="0" applyFont="1" applyFill="1" applyBorder="1" applyAlignment="1">
      <alignment horizontal="left" vertical="top"/>
    </xf>
    <xf numFmtId="0" fontId="4" fillId="0" borderId="12" xfId="0" applyFont="1" applyFill="1" applyBorder="1" applyAlignment="1">
      <alignment horizontal="right" vertical="top"/>
    </xf>
    <xf numFmtId="0" fontId="4" fillId="0" borderId="12" xfId="0" applyFont="1" applyFill="1" applyBorder="1" applyAlignment="1">
      <alignment horizontal="center" vertical="top"/>
    </xf>
    <xf numFmtId="0" fontId="4" fillId="0" borderId="13" xfId="0" applyFont="1" applyFill="1" applyBorder="1" applyAlignment="1">
      <alignment horizontal="left" vertical="top"/>
    </xf>
    <xf numFmtId="0" fontId="4" fillId="0" borderId="13" xfId="0" applyFont="1" applyFill="1" applyBorder="1" applyAlignment="1">
      <alignment horizontal="right" vertical="top"/>
    </xf>
    <xf numFmtId="0" fontId="4" fillId="0" borderId="13" xfId="0" applyFont="1" applyFill="1" applyBorder="1" applyAlignment="1">
      <alignment horizontal="center" vertical="top"/>
    </xf>
    <xf numFmtId="0" fontId="4" fillId="0" borderId="14" xfId="0" applyFont="1" applyFill="1" applyBorder="1" applyAlignment="1">
      <alignment horizontal="left" vertical="top"/>
    </xf>
    <xf numFmtId="0" fontId="4" fillId="0" borderId="14" xfId="0" applyFont="1" applyFill="1" applyBorder="1" applyAlignment="1">
      <alignment horizontal="right" vertical="top"/>
    </xf>
    <xf numFmtId="0" fontId="4" fillId="0" borderId="14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left" vertical="top"/>
    </xf>
    <xf numFmtId="0" fontId="6" fillId="0" borderId="7" xfId="0" applyFont="1" applyFill="1" applyBorder="1" applyAlignment="1">
      <alignment horizontal="left" vertical="top"/>
    </xf>
    <xf numFmtId="0" fontId="6" fillId="0" borderId="7" xfId="0" applyFont="1" applyFill="1" applyBorder="1" applyAlignment="1">
      <alignment horizontal="right" vertical="top"/>
    </xf>
    <xf numFmtId="0" fontId="6" fillId="0" borderId="7" xfId="0" applyFont="1" applyFill="1" applyBorder="1" applyAlignment="1">
      <alignment horizontal="center" vertical="top"/>
    </xf>
    <xf numFmtId="0" fontId="4" fillId="0" borderId="12" xfId="0" applyNumberFormat="1" applyFont="1" applyFill="1" applyBorder="1" applyAlignment="1">
      <alignment horizontal="center" vertical="top"/>
    </xf>
    <xf numFmtId="164" fontId="4" fillId="0" borderId="13" xfId="1" applyNumberFormat="1" applyFont="1" applyFill="1" applyBorder="1" applyAlignment="1">
      <alignment horizontal="center" vertical="top"/>
    </xf>
    <xf numFmtId="164" fontId="4" fillId="0" borderId="13" xfId="0" applyNumberFormat="1" applyFont="1" applyFill="1" applyBorder="1" applyAlignment="1">
      <alignment horizontal="center" vertical="top"/>
    </xf>
    <xf numFmtId="0" fontId="4" fillId="0" borderId="13" xfId="0" applyNumberFormat="1" applyFont="1" applyFill="1" applyBorder="1" applyAlignment="1">
      <alignment horizontal="center" vertical="top"/>
    </xf>
    <xf numFmtId="0" fontId="4" fillId="0" borderId="14" xfId="0" applyNumberFormat="1" applyFont="1" applyFill="1" applyBorder="1" applyAlignment="1">
      <alignment horizontal="center" vertical="top"/>
    </xf>
    <xf numFmtId="0" fontId="4" fillId="0" borderId="13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center" vertical="top"/>
    </xf>
    <xf numFmtId="0" fontId="4" fillId="0" borderId="22" xfId="0" applyFont="1" applyFill="1" applyBorder="1" applyAlignment="1">
      <alignment horizontal="left" vertical="top"/>
    </xf>
    <xf numFmtId="0" fontId="4" fillId="0" borderId="22" xfId="0" applyFont="1" applyFill="1" applyBorder="1" applyAlignment="1">
      <alignment horizontal="center" vertical="top"/>
    </xf>
    <xf numFmtId="0" fontId="4" fillId="0" borderId="23" xfId="0" applyFont="1" applyFill="1" applyBorder="1" applyAlignment="1">
      <alignment horizontal="left" vertical="top"/>
    </xf>
    <xf numFmtId="0" fontId="4" fillId="0" borderId="23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0" fontId="3" fillId="0" borderId="24" xfId="0" applyFont="1" applyFill="1" applyBorder="1" applyAlignment="1">
      <alignment horizontal="left" vertical="top"/>
    </xf>
    <xf numFmtId="0" fontId="4" fillId="0" borderId="28" xfId="0" applyFont="1" applyFill="1" applyBorder="1" applyAlignment="1">
      <alignment horizontal="left" vertical="top"/>
    </xf>
    <xf numFmtId="0" fontId="4" fillId="0" borderId="29" xfId="0" applyFont="1" applyFill="1" applyBorder="1" applyAlignment="1">
      <alignment horizontal="center" vertical="top"/>
    </xf>
    <xf numFmtId="0" fontId="0" fillId="0" borderId="0" xfId="0" quotePrefix="1" applyFill="1" applyBorder="1" applyAlignment="1">
      <alignment horizontal="left" vertical="top"/>
    </xf>
    <xf numFmtId="0" fontId="4" fillId="0" borderId="18" xfId="0" applyNumberFormat="1" applyFont="1" applyFill="1" applyBorder="1" applyAlignment="1">
      <alignment horizontal="center" vertical="top"/>
    </xf>
    <xf numFmtId="0" fontId="4" fillId="0" borderId="15" xfId="0" applyNumberFormat="1" applyFont="1" applyFill="1" applyBorder="1" applyAlignment="1">
      <alignment horizontal="center" vertical="top"/>
    </xf>
    <xf numFmtId="0" fontId="4" fillId="0" borderId="20" xfId="0" applyFont="1" applyFill="1" applyBorder="1" applyAlignment="1">
      <alignment horizontal="center" vertical="top"/>
    </xf>
    <xf numFmtId="0" fontId="4" fillId="0" borderId="17" xfId="0" applyFont="1" applyFill="1" applyBorder="1" applyAlignment="1">
      <alignment horizontal="center" vertical="top"/>
    </xf>
    <xf numFmtId="0" fontId="4" fillId="0" borderId="19" xfId="0" applyFont="1" applyFill="1" applyBorder="1" applyAlignment="1">
      <alignment horizontal="center" vertical="top"/>
    </xf>
    <xf numFmtId="0" fontId="4" fillId="0" borderId="16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left" vertical="center" textRotation="180"/>
    </xf>
    <xf numFmtId="0" fontId="2" fillId="0" borderId="9" xfId="0" applyFont="1" applyFill="1" applyBorder="1" applyAlignment="1">
      <alignment horizontal="left" vertical="center" textRotation="180"/>
    </xf>
    <xf numFmtId="0" fontId="2" fillId="0" borderId="5" xfId="0" applyFont="1" applyFill="1" applyBorder="1" applyAlignment="1">
      <alignment horizontal="left" vertical="center" textRotation="180"/>
    </xf>
    <xf numFmtId="0" fontId="11" fillId="0" borderId="2" xfId="0" applyFont="1" applyFill="1" applyBorder="1" applyAlignment="1">
      <alignment horizontal="right" vertical="top"/>
    </xf>
    <xf numFmtId="0" fontId="11" fillId="0" borderId="3" xfId="0" applyFont="1" applyFill="1" applyBorder="1" applyAlignment="1">
      <alignment horizontal="right" vertical="top"/>
    </xf>
    <xf numFmtId="0" fontId="11" fillId="0" borderId="4" xfId="0" applyFont="1" applyFill="1" applyBorder="1" applyAlignment="1">
      <alignment horizontal="right" vertical="top"/>
    </xf>
    <xf numFmtId="0" fontId="11" fillId="0" borderId="8" xfId="0" applyFont="1" applyFill="1" applyBorder="1" applyAlignment="1">
      <alignment horizontal="right" vertical="top"/>
    </xf>
    <xf numFmtId="0" fontId="11" fillId="0" borderId="11" xfId="0" applyFont="1" applyFill="1" applyBorder="1" applyAlignment="1">
      <alignment horizontal="right" vertical="top"/>
    </xf>
    <xf numFmtId="0" fontId="11" fillId="0" borderId="10" xfId="0" applyFont="1" applyFill="1" applyBorder="1" applyAlignment="1">
      <alignment horizontal="right" vertical="top"/>
    </xf>
    <xf numFmtId="0" fontId="11" fillId="0" borderId="25" xfId="0" applyFont="1" applyFill="1" applyBorder="1" applyAlignment="1">
      <alignment horizontal="right" vertical="top"/>
    </xf>
    <xf numFmtId="0" fontId="11" fillId="0" borderId="26" xfId="0" applyFont="1" applyFill="1" applyBorder="1" applyAlignment="1">
      <alignment horizontal="right" vertical="top"/>
    </xf>
    <xf numFmtId="0" fontId="11" fillId="0" borderId="27" xfId="0" applyFont="1" applyFill="1" applyBorder="1" applyAlignment="1">
      <alignment horizontal="right" vertical="top"/>
    </xf>
    <xf numFmtId="0" fontId="4" fillId="0" borderId="31" xfId="0" applyFont="1" applyFill="1" applyBorder="1" applyAlignment="1">
      <alignment horizontal="left" vertical="top"/>
    </xf>
    <xf numFmtId="0" fontId="8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top"/>
    </xf>
    <xf numFmtId="0" fontId="3" fillId="0" borderId="25" xfId="0" applyFont="1" applyFill="1" applyBorder="1" applyAlignment="1">
      <alignment horizontal="center" vertical="top"/>
    </xf>
    <xf numFmtId="0" fontId="0" fillId="0" borderId="6" xfId="0" applyFill="1" applyBorder="1" applyAlignment="1">
      <alignment horizontal="center" vertical="top"/>
    </xf>
    <xf numFmtId="0" fontId="4" fillId="0" borderId="9" xfId="0" applyFont="1" applyFill="1" applyBorder="1" applyAlignment="1">
      <alignment horizontal="center" vertical="top"/>
    </xf>
    <xf numFmtId="0" fontId="4" fillId="0" borderId="30" xfId="0" applyFont="1" applyFill="1" applyBorder="1" applyAlignment="1">
      <alignment horizontal="center" vertical="top"/>
    </xf>
    <xf numFmtId="0" fontId="10" fillId="0" borderId="5" xfId="0" applyFon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64" fontId="0" fillId="0" borderId="6" xfId="0" applyNumberFormat="1" applyFill="1" applyBorder="1" applyAlignment="1">
      <alignment horizontal="left" vertical="top"/>
    </xf>
    <xf numFmtId="164" fontId="8" fillId="2" borderId="3" xfId="0" applyNumberFormat="1" applyFont="1" applyFill="1" applyBorder="1" applyAlignment="1">
      <alignment horizontal="right" vertical="center"/>
    </xf>
    <xf numFmtId="164" fontId="4" fillId="0" borderId="23" xfId="0" applyNumberFormat="1" applyFont="1" applyFill="1" applyBorder="1" applyAlignment="1">
      <alignment horizontal="right" vertical="top"/>
    </xf>
    <xf numFmtId="164" fontId="4" fillId="0" borderId="21" xfId="0" applyNumberFormat="1" applyFont="1" applyFill="1" applyBorder="1" applyAlignment="1">
      <alignment horizontal="right" vertical="top"/>
    </xf>
    <xf numFmtId="164" fontId="4" fillId="0" borderId="29" xfId="0" applyNumberFormat="1" applyFont="1" applyFill="1" applyBorder="1" applyAlignment="1">
      <alignment horizontal="right" vertical="top"/>
    </xf>
    <xf numFmtId="164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right" vertical="top"/>
    </xf>
    <xf numFmtId="0" fontId="0" fillId="0" borderId="0" xfId="0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top"/>
    </xf>
    <xf numFmtId="0" fontId="4" fillId="0" borderId="32" xfId="0" applyFont="1" applyFill="1" applyBorder="1" applyAlignment="1">
      <alignment horizontal="left" vertical="top"/>
    </xf>
    <xf numFmtId="0" fontId="4" fillId="0" borderId="32" xfId="0" applyFont="1" applyFill="1" applyBorder="1" applyAlignment="1">
      <alignment horizontal="center" vertical="top"/>
    </xf>
    <xf numFmtId="164" fontId="4" fillId="0" borderId="33" xfId="0" applyNumberFormat="1" applyFont="1" applyFill="1" applyBorder="1" applyAlignment="1">
      <alignment horizontal="right" vertical="top"/>
    </xf>
    <xf numFmtId="0" fontId="4" fillId="0" borderId="33" xfId="0" applyFont="1" applyFill="1" applyBorder="1" applyAlignment="1">
      <alignment horizontal="center" vertical="top"/>
    </xf>
    <xf numFmtId="164" fontId="0" fillId="0" borderId="5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0" fontId="0" fillId="0" borderId="5" xfId="0" applyFill="1" applyBorder="1" applyAlignment="1">
      <alignment horizontal="right" vertical="top"/>
    </xf>
    <xf numFmtId="164" fontId="12" fillId="0" borderId="34" xfId="0" applyNumberFormat="1" applyFont="1" applyFill="1" applyBorder="1" applyAlignment="1">
      <alignment horizontal="right" vertical="top"/>
    </xf>
    <xf numFmtId="0" fontId="12" fillId="0" borderId="34" xfId="0" applyFont="1" applyFill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1">
    <dxf>
      <font>
        <color theme="0"/>
      </font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48603</xdr:colOff>
      <xdr:row>11</xdr:row>
      <xdr:rowOff>24736</xdr:rowOff>
    </xdr:from>
    <xdr:to>
      <xdr:col>0</xdr:col>
      <xdr:colOff>521693</xdr:colOff>
      <xdr:row>16</xdr:row>
      <xdr:rowOff>18760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349F563-28E9-F49D-A549-19465550E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287515">
          <a:off x="48603" y="1082011"/>
          <a:ext cx="473090" cy="470274"/>
        </a:xfrm>
        <a:prstGeom prst="rect">
          <a:avLst/>
        </a:prstGeom>
      </xdr:spPr>
    </xdr:pic>
    <xdr:clientData/>
  </xdr:twoCellAnchor>
  <xdr:twoCellAnchor editAs="oneCell">
    <xdr:from>
      <xdr:col>0</xdr:col>
      <xdr:colOff>109904</xdr:colOff>
      <xdr:row>1</xdr:row>
      <xdr:rowOff>29307</xdr:rowOff>
    </xdr:from>
    <xdr:to>
      <xdr:col>0</xdr:col>
      <xdr:colOff>490905</xdr:colOff>
      <xdr:row>5</xdr:row>
      <xdr:rowOff>29308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BA06BA4-99C9-B76B-B4A5-85268F92F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904" y="134082"/>
          <a:ext cx="381001" cy="381001"/>
        </a:xfrm>
        <a:prstGeom prst="rect">
          <a:avLst/>
        </a:prstGeom>
      </xdr:spPr>
    </xdr:pic>
    <xdr:clientData/>
  </xdr:twoCellAnchor>
  <xdr:twoCellAnchor editAs="oneCell">
    <xdr:from>
      <xdr:col>0</xdr:col>
      <xdr:colOff>146539</xdr:colOff>
      <xdr:row>52</xdr:row>
      <xdr:rowOff>1</xdr:rowOff>
    </xdr:from>
    <xdr:to>
      <xdr:col>0</xdr:col>
      <xdr:colOff>442946</xdr:colOff>
      <xdr:row>58</xdr:row>
      <xdr:rowOff>73269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75C271C-5B4C-78DB-3645-613BA6061D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3" r="26446"/>
        <a:stretch/>
      </xdr:blipFill>
      <xdr:spPr>
        <a:xfrm>
          <a:off x="146539" y="4962526"/>
          <a:ext cx="296407" cy="644768"/>
        </a:xfrm>
        <a:prstGeom prst="rect">
          <a:avLst/>
        </a:prstGeom>
      </xdr:spPr>
    </xdr:pic>
    <xdr:clientData/>
  </xdr:twoCellAnchor>
  <xdr:twoCellAnchor editAs="oneCell">
    <xdr:from>
      <xdr:col>12</xdr:col>
      <xdr:colOff>65942</xdr:colOff>
      <xdr:row>86</xdr:row>
      <xdr:rowOff>95250</xdr:rowOff>
    </xdr:from>
    <xdr:to>
      <xdr:col>12</xdr:col>
      <xdr:colOff>402981</xdr:colOff>
      <xdr:row>90</xdr:row>
      <xdr:rowOff>21981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D438DFBA-E3A3-A3D2-5276-8C390E608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3217" y="8305800"/>
          <a:ext cx="337039" cy="3458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321469</xdr:colOff>
      <xdr:row>14</xdr:row>
      <xdr:rowOff>65484</xdr:rowOff>
    </xdr:from>
    <xdr:to>
      <xdr:col>4</xdr:col>
      <xdr:colOff>155971</xdr:colOff>
      <xdr:row>22</xdr:row>
      <xdr:rowOff>77946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F73F1469-1CDF-49F7-8E53-FB129DC7E498}"/>
            </a:ext>
          </a:extLst>
        </xdr:cNvPr>
        <xdr:cNvSpPr/>
      </xdr:nvSpPr>
      <xdr:spPr>
        <a:xfrm rot="20852694">
          <a:off x="416719" y="1678781"/>
          <a:ext cx="1531143" cy="869712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100"/>
            <a:t>Item</a:t>
          </a:r>
          <a:r>
            <a:rPr lang="de-CH" sz="1100" baseline="0"/>
            <a:t> aus Bulk-Liste kopieren. Anzahl angeben.</a:t>
          </a:r>
          <a:endParaRPr lang="de-CH" sz="1100"/>
        </a:p>
      </xdr:txBody>
    </xdr:sp>
    <xdr:clientData/>
  </xdr:twoCellAnchor>
  <xdr:twoCellAnchor>
    <xdr:from>
      <xdr:col>1</xdr:col>
      <xdr:colOff>177558</xdr:colOff>
      <xdr:row>40</xdr:row>
      <xdr:rowOff>69601</xdr:rowOff>
    </xdr:from>
    <xdr:to>
      <xdr:col>5</xdr:col>
      <xdr:colOff>46885</xdr:colOff>
      <xdr:row>49</xdr:row>
      <xdr:rowOff>16136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9B06087A-5170-4CBF-B795-CCF9096D031B}"/>
            </a:ext>
          </a:extLst>
        </xdr:cNvPr>
        <xdr:cNvSpPr/>
      </xdr:nvSpPr>
      <xdr:spPr>
        <a:xfrm rot="20852694">
          <a:off x="272808" y="4468960"/>
          <a:ext cx="1833858" cy="910942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100"/>
            <a:t>Bei Bedarf</a:t>
          </a:r>
          <a:r>
            <a:rPr lang="de-CH" sz="1100" baseline="0"/>
            <a:t> können hier noch Items von Hand eingetragen werden.</a:t>
          </a:r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8FE16-5CF1-4C73-89E5-1E9022E901AD}">
  <dimension ref="A1:AB97"/>
  <sheetViews>
    <sheetView topLeftCell="A23" zoomScale="190" zoomScaleNormal="190" workbookViewId="0">
      <selection activeCell="B59" sqref="B59"/>
    </sheetView>
  </sheetViews>
  <sheetFormatPr defaultColWidth="0" defaultRowHeight="8.25" zeroHeight="1" x14ac:dyDescent="0.2"/>
  <cols>
    <col min="1" max="1" width="9.33203125" style="7" customWidth="1"/>
    <col min="2" max="2" width="9.6640625" style="12" customWidth="1"/>
    <col min="3" max="3" width="11.5" style="7" bestFit="1" customWidth="1"/>
    <col min="4" max="4" width="7.33203125" style="7" customWidth="1"/>
    <col min="5" max="5" width="5.83203125" style="7" bestFit="1" customWidth="1"/>
    <col min="6" max="6" width="6.1640625" style="7" bestFit="1" customWidth="1"/>
    <col min="7" max="7" width="5.33203125" style="7" customWidth="1"/>
    <col min="8" max="9" width="8.83203125" style="7" customWidth="1"/>
    <col min="10" max="12" width="5" style="7" customWidth="1"/>
    <col min="13" max="13" width="9.33203125" style="7" customWidth="1"/>
    <col min="14" max="28" width="0" style="7" hidden="1" customWidth="1"/>
    <col min="29" max="16384" width="9.33203125" style="7" hidden="1"/>
  </cols>
  <sheetData>
    <row r="1" spans="1:28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28" s="6" customFormat="1" ht="7.5" customHeight="1" x14ac:dyDescent="0.2">
      <c r="A2" s="2"/>
      <c r="B2" s="13"/>
      <c r="C2" s="62" t="s">
        <v>0</v>
      </c>
      <c r="D2" s="63"/>
      <c r="E2" s="63"/>
      <c r="F2" s="64"/>
      <c r="G2" s="5"/>
      <c r="H2" s="25" t="s">
        <v>127</v>
      </c>
      <c r="I2" s="25"/>
      <c r="J2" s="26" t="s">
        <v>73</v>
      </c>
      <c r="K2" s="27" t="s">
        <v>87</v>
      </c>
      <c r="L2" s="38">
        <v>1</v>
      </c>
      <c r="M2" s="2"/>
    </row>
    <row r="3" spans="1:28" ht="7.5" customHeight="1" x14ac:dyDescent="0.2">
      <c r="A3" s="2"/>
      <c r="B3" s="13"/>
      <c r="C3" s="4" t="s">
        <v>2</v>
      </c>
      <c r="D3" s="4" t="s">
        <v>1</v>
      </c>
      <c r="E3" s="4" t="s">
        <v>3</v>
      </c>
      <c r="F3" s="4" t="s">
        <v>4</v>
      </c>
      <c r="G3" s="2"/>
      <c r="H3" s="28" t="s">
        <v>128</v>
      </c>
      <c r="I3" s="28"/>
      <c r="J3" s="29" t="s">
        <v>73</v>
      </c>
      <c r="K3" s="30" t="s">
        <v>87</v>
      </c>
      <c r="L3" s="41">
        <v>1</v>
      </c>
      <c r="M3" s="2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spans="1:28" ht="7.5" customHeight="1" x14ac:dyDescent="0.2">
      <c r="A4" s="2"/>
      <c r="B4" s="15" t="s">
        <v>5</v>
      </c>
      <c r="C4" s="27">
        <v>1</v>
      </c>
      <c r="D4" s="27">
        <v>2</v>
      </c>
      <c r="E4" s="27">
        <v>3</v>
      </c>
      <c r="F4" s="27">
        <v>1</v>
      </c>
      <c r="G4" s="2"/>
      <c r="H4" s="28" t="s">
        <v>129</v>
      </c>
      <c r="I4" s="28"/>
      <c r="J4" s="29" t="s">
        <v>73</v>
      </c>
      <c r="K4" s="30" t="s">
        <v>87</v>
      </c>
      <c r="L4" s="41">
        <v>1</v>
      </c>
      <c r="M4" s="2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</row>
    <row r="5" spans="1:28" ht="7.5" customHeight="1" x14ac:dyDescent="0.2">
      <c r="A5" s="2"/>
      <c r="B5" s="15" t="s">
        <v>6</v>
      </c>
      <c r="C5" s="30">
        <v>2</v>
      </c>
      <c r="D5" s="30">
        <v>5</v>
      </c>
      <c r="E5" s="30">
        <v>7</v>
      </c>
      <c r="F5" s="30">
        <v>1</v>
      </c>
      <c r="G5" s="2"/>
      <c r="H5" s="28" t="s">
        <v>130</v>
      </c>
      <c r="I5" s="28"/>
      <c r="J5" s="29" t="s">
        <v>68</v>
      </c>
      <c r="K5" s="30" t="s">
        <v>87</v>
      </c>
      <c r="L5" s="41">
        <v>1</v>
      </c>
      <c r="M5" s="2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 spans="1:28" ht="7.5" customHeight="1" x14ac:dyDescent="0.2">
      <c r="A6" s="2"/>
      <c r="B6" s="15" t="s">
        <v>1</v>
      </c>
      <c r="C6" s="30">
        <v>3</v>
      </c>
      <c r="D6" s="30">
        <v>6</v>
      </c>
      <c r="E6" s="30">
        <v>9</v>
      </c>
      <c r="F6" s="30">
        <v>2</v>
      </c>
      <c r="G6" s="2"/>
      <c r="H6" s="28" t="s">
        <v>131</v>
      </c>
      <c r="I6" s="28"/>
      <c r="J6" s="29" t="s">
        <v>68</v>
      </c>
      <c r="K6" s="30" t="s">
        <v>87</v>
      </c>
      <c r="L6" s="41">
        <v>1</v>
      </c>
      <c r="M6" s="2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7.5" customHeight="1" x14ac:dyDescent="0.2">
      <c r="A7" s="2"/>
      <c r="B7" s="15" t="s">
        <v>7</v>
      </c>
      <c r="C7" s="30">
        <v>4</v>
      </c>
      <c r="D7" s="30">
        <v>7</v>
      </c>
      <c r="E7" s="30">
        <v>11</v>
      </c>
      <c r="F7" s="30">
        <v>3</v>
      </c>
      <c r="G7" s="2"/>
      <c r="H7" s="28" t="s">
        <v>132</v>
      </c>
      <c r="I7" s="28"/>
      <c r="J7" s="29" t="s">
        <v>73</v>
      </c>
      <c r="K7" s="30" t="s">
        <v>87</v>
      </c>
      <c r="L7" s="41">
        <v>1</v>
      </c>
      <c r="M7" s="2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spans="1:28" ht="7.5" customHeight="1" x14ac:dyDescent="0.2">
      <c r="A8" s="2"/>
      <c r="B8" s="15" t="s">
        <v>8</v>
      </c>
      <c r="C8" s="30">
        <v>5</v>
      </c>
      <c r="D8" s="30">
        <v>10</v>
      </c>
      <c r="E8" s="30">
        <v>15</v>
      </c>
      <c r="F8" s="30">
        <v>4</v>
      </c>
      <c r="G8" s="2"/>
      <c r="H8" s="28" t="s">
        <v>133</v>
      </c>
      <c r="I8" s="28"/>
      <c r="J8" s="29" t="s">
        <v>66</v>
      </c>
      <c r="K8" s="30" t="s">
        <v>90</v>
      </c>
      <c r="L8" s="41">
        <v>0.2</v>
      </c>
      <c r="M8" s="2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</row>
    <row r="9" spans="1:28" ht="7.5" customHeight="1" x14ac:dyDescent="0.2">
      <c r="A9" s="2"/>
      <c r="B9" s="15" t="s">
        <v>9</v>
      </c>
      <c r="C9" s="33">
        <v>8</v>
      </c>
      <c r="D9" s="33">
        <v>15</v>
      </c>
      <c r="E9" s="33">
        <v>23</v>
      </c>
      <c r="F9" s="33">
        <v>5</v>
      </c>
      <c r="G9" s="2"/>
      <c r="H9" s="28" t="s">
        <v>134</v>
      </c>
      <c r="I9" s="28"/>
      <c r="J9" s="29" t="s">
        <v>239</v>
      </c>
      <c r="K9" s="30" t="s">
        <v>90</v>
      </c>
      <c r="L9" s="41">
        <v>0.2</v>
      </c>
      <c r="M9" s="2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</row>
    <row r="10" spans="1:28" ht="7.5" customHeight="1" x14ac:dyDescent="0.2">
      <c r="A10" s="2"/>
      <c r="B10" s="13"/>
      <c r="C10" s="2"/>
      <c r="D10" s="2"/>
      <c r="E10" s="2"/>
      <c r="F10" s="2"/>
      <c r="G10" s="2"/>
      <c r="H10" s="43" t="s">
        <v>135</v>
      </c>
      <c r="I10" s="43"/>
      <c r="J10" s="29" t="s">
        <v>72</v>
      </c>
      <c r="K10" s="30" t="s">
        <v>88</v>
      </c>
      <c r="L10" s="41">
        <v>3</v>
      </c>
      <c r="M10" s="2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</row>
    <row r="11" spans="1:28" ht="7.5" customHeight="1" x14ac:dyDescent="0.2">
      <c r="A11" s="2"/>
      <c r="B11" s="13"/>
      <c r="C11" s="2"/>
      <c r="D11" s="2"/>
      <c r="E11" s="2"/>
      <c r="F11" s="2"/>
      <c r="G11" s="2"/>
      <c r="H11" s="28" t="s">
        <v>136</v>
      </c>
      <c r="I11" s="28"/>
      <c r="J11" s="29" t="s">
        <v>154</v>
      </c>
      <c r="K11" s="30" t="s">
        <v>89</v>
      </c>
      <c r="L11" s="41">
        <v>2</v>
      </c>
      <c r="M11" s="2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</row>
    <row r="12" spans="1:28" s="6" customFormat="1" ht="7.5" customHeight="1" x14ac:dyDescent="0.2">
      <c r="A12" s="2"/>
      <c r="B12" s="13"/>
      <c r="C12" s="62" t="s">
        <v>61</v>
      </c>
      <c r="D12" s="63"/>
      <c r="E12" s="63"/>
      <c r="F12" s="64"/>
      <c r="G12" s="5"/>
      <c r="H12" s="28" t="s">
        <v>137</v>
      </c>
      <c r="I12" s="28"/>
      <c r="J12" s="29" t="s">
        <v>68</v>
      </c>
      <c r="K12" s="30" t="s">
        <v>88</v>
      </c>
      <c r="L12" s="41">
        <v>3</v>
      </c>
      <c r="M12" s="2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</row>
    <row r="13" spans="1:28" ht="7.5" customHeight="1" x14ac:dyDescent="0.2">
      <c r="A13" s="2"/>
      <c r="B13" s="35" t="s">
        <v>62</v>
      </c>
      <c r="C13" s="35" t="s">
        <v>63</v>
      </c>
      <c r="D13" s="36" t="s">
        <v>221</v>
      </c>
      <c r="E13" s="37" t="s">
        <v>64</v>
      </c>
      <c r="F13" s="37" t="s">
        <v>10</v>
      </c>
      <c r="G13" s="2"/>
      <c r="H13" s="28" t="s">
        <v>138</v>
      </c>
      <c r="I13" s="28"/>
      <c r="J13" s="29" t="s">
        <v>70</v>
      </c>
      <c r="K13" s="30" t="s">
        <v>87</v>
      </c>
      <c r="L13" s="41">
        <v>1</v>
      </c>
      <c r="M13" s="2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</row>
    <row r="14" spans="1:28" ht="7.5" customHeight="1" x14ac:dyDescent="0.2">
      <c r="A14" s="22"/>
      <c r="B14" s="25" t="s">
        <v>11</v>
      </c>
      <c r="C14" s="25" t="s">
        <v>12</v>
      </c>
      <c r="D14" s="26" t="s">
        <v>66</v>
      </c>
      <c r="E14" s="27" t="s">
        <v>88</v>
      </c>
      <c r="F14" s="27">
        <v>3</v>
      </c>
      <c r="G14" s="34"/>
      <c r="H14" s="28" t="s">
        <v>139</v>
      </c>
      <c r="I14" s="28"/>
      <c r="J14" s="29" t="s">
        <v>155</v>
      </c>
      <c r="K14" s="30" t="s">
        <v>89</v>
      </c>
      <c r="L14" s="41">
        <v>2</v>
      </c>
      <c r="M14" s="2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</row>
    <row r="15" spans="1:28" ht="7.5" customHeight="1" x14ac:dyDescent="0.2">
      <c r="A15" s="22"/>
      <c r="B15" s="28" t="s">
        <v>13</v>
      </c>
      <c r="C15" s="28" t="s">
        <v>14</v>
      </c>
      <c r="D15" s="29" t="s">
        <v>66</v>
      </c>
      <c r="E15" s="30" t="s">
        <v>87</v>
      </c>
      <c r="F15" s="30">
        <v>1</v>
      </c>
      <c r="G15" s="34"/>
      <c r="H15" s="28" t="s">
        <v>140</v>
      </c>
      <c r="I15" s="28"/>
      <c r="J15" s="29" t="s">
        <v>156</v>
      </c>
      <c r="K15" s="30" t="s">
        <v>89</v>
      </c>
      <c r="L15" s="41">
        <v>2</v>
      </c>
      <c r="M15" s="2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</row>
    <row r="16" spans="1:28" ht="7.5" customHeight="1" x14ac:dyDescent="0.2">
      <c r="A16" s="22"/>
      <c r="B16" s="28" t="s">
        <v>15</v>
      </c>
      <c r="C16" s="28" t="s">
        <v>16</v>
      </c>
      <c r="D16" s="29" t="s">
        <v>76</v>
      </c>
      <c r="E16" s="30" t="s">
        <v>89</v>
      </c>
      <c r="F16" s="30">
        <v>2</v>
      </c>
      <c r="G16" s="34"/>
      <c r="H16" s="28" t="s">
        <v>141</v>
      </c>
      <c r="I16" s="28"/>
      <c r="J16" s="29" t="s">
        <v>72</v>
      </c>
      <c r="K16" s="30" t="s">
        <v>89</v>
      </c>
      <c r="L16" s="41">
        <v>2</v>
      </c>
      <c r="M16" s="2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</row>
    <row r="17" spans="1:28" ht="7.5" customHeight="1" x14ac:dyDescent="0.2">
      <c r="A17" s="22"/>
      <c r="B17" s="28" t="s">
        <v>151</v>
      </c>
      <c r="C17" s="28" t="s">
        <v>17</v>
      </c>
      <c r="D17" s="29" t="s">
        <v>67</v>
      </c>
      <c r="E17" s="30" t="s">
        <v>87</v>
      </c>
      <c r="F17" s="30">
        <v>1</v>
      </c>
      <c r="G17" s="34"/>
      <c r="H17" s="28" t="s">
        <v>142</v>
      </c>
      <c r="I17" s="28"/>
      <c r="J17" s="29" t="s">
        <v>157</v>
      </c>
      <c r="K17" s="30" t="s">
        <v>87</v>
      </c>
      <c r="L17" s="41">
        <v>1</v>
      </c>
      <c r="M17" s="2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</row>
    <row r="18" spans="1:28" ht="7.5" customHeight="1" x14ac:dyDescent="0.2">
      <c r="A18" s="22"/>
      <c r="B18" s="28" t="s">
        <v>152</v>
      </c>
      <c r="C18" s="28" t="s">
        <v>18</v>
      </c>
      <c r="D18" s="29" t="s">
        <v>68</v>
      </c>
      <c r="E18" s="30" t="s">
        <v>89</v>
      </c>
      <c r="F18" s="30">
        <v>2</v>
      </c>
      <c r="G18" s="34"/>
      <c r="H18" s="28" t="s">
        <v>143</v>
      </c>
      <c r="I18" s="28"/>
      <c r="J18" s="29" t="s">
        <v>70</v>
      </c>
      <c r="K18" s="30" t="s">
        <v>89</v>
      </c>
      <c r="L18" s="41">
        <v>2</v>
      </c>
      <c r="M18" s="2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</row>
    <row r="19" spans="1:28" ht="7.5" customHeight="1" x14ac:dyDescent="0.2">
      <c r="A19" s="22"/>
      <c r="B19" s="28" t="s">
        <v>153</v>
      </c>
      <c r="C19" s="28" t="s">
        <v>19</v>
      </c>
      <c r="D19" s="29" t="s">
        <v>69</v>
      </c>
      <c r="E19" s="30" t="s">
        <v>88</v>
      </c>
      <c r="F19" s="30">
        <v>3</v>
      </c>
      <c r="G19" s="34"/>
      <c r="H19" s="28" t="s">
        <v>144</v>
      </c>
      <c r="I19" s="28"/>
      <c r="J19" s="29" t="s">
        <v>72</v>
      </c>
      <c r="K19" s="30" t="s">
        <v>89</v>
      </c>
      <c r="L19" s="41">
        <v>2</v>
      </c>
      <c r="M19" s="2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</row>
    <row r="20" spans="1:28" ht="7.5" customHeight="1" x14ac:dyDescent="0.2">
      <c r="A20" s="22"/>
      <c r="B20" s="28" t="s">
        <v>20</v>
      </c>
      <c r="C20" s="28" t="s">
        <v>21</v>
      </c>
      <c r="D20" s="29" t="s">
        <v>70</v>
      </c>
      <c r="E20" s="30" t="s">
        <v>87</v>
      </c>
      <c r="F20" s="30">
        <v>1</v>
      </c>
      <c r="G20" s="34"/>
      <c r="H20" s="28" t="s">
        <v>145</v>
      </c>
      <c r="I20" s="28"/>
      <c r="J20" s="29" t="s">
        <v>239</v>
      </c>
      <c r="K20" s="30" t="s">
        <v>87</v>
      </c>
      <c r="L20" s="41">
        <v>1</v>
      </c>
      <c r="M20" s="2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</row>
    <row r="21" spans="1:28" ht="7.5" customHeight="1" x14ac:dyDescent="0.2">
      <c r="A21" s="22"/>
      <c r="B21" s="28" t="s">
        <v>22</v>
      </c>
      <c r="C21" s="28" t="s">
        <v>21</v>
      </c>
      <c r="D21" s="29" t="s">
        <v>240</v>
      </c>
      <c r="E21" s="30" t="s">
        <v>90</v>
      </c>
      <c r="F21" s="30">
        <v>0.2</v>
      </c>
      <c r="G21" s="34"/>
      <c r="H21" s="28" t="s">
        <v>146</v>
      </c>
      <c r="I21" s="28"/>
      <c r="J21" s="29" t="s">
        <v>68</v>
      </c>
      <c r="K21" s="30" t="s">
        <v>87</v>
      </c>
      <c r="L21" s="41">
        <v>1</v>
      </c>
      <c r="M21" s="2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</row>
    <row r="22" spans="1:28" ht="7.5" customHeight="1" x14ac:dyDescent="0.2">
      <c r="A22" s="22"/>
      <c r="B22" s="28" t="s">
        <v>23</v>
      </c>
      <c r="C22" s="28" t="s">
        <v>24</v>
      </c>
      <c r="D22" s="29" t="s">
        <v>66</v>
      </c>
      <c r="E22" s="30" t="s">
        <v>89</v>
      </c>
      <c r="F22" s="30">
        <v>2</v>
      </c>
      <c r="G22" s="34"/>
      <c r="H22" s="28" t="s">
        <v>147</v>
      </c>
      <c r="I22" s="28"/>
      <c r="J22" s="29" t="s">
        <v>68</v>
      </c>
      <c r="K22" s="30" t="s">
        <v>87</v>
      </c>
      <c r="L22" s="41">
        <v>1</v>
      </c>
      <c r="M22" s="2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 spans="1:28" ht="7.5" customHeight="1" x14ac:dyDescent="0.2">
      <c r="A23" s="22"/>
      <c r="B23" s="28" t="s">
        <v>25</v>
      </c>
      <c r="C23" s="28" t="s">
        <v>26</v>
      </c>
      <c r="D23" s="29" t="s">
        <v>71</v>
      </c>
      <c r="E23" s="30" t="s">
        <v>88</v>
      </c>
      <c r="F23" s="30">
        <v>3</v>
      </c>
      <c r="G23" s="34"/>
      <c r="H23" s="28" t="s">
        <v>148</v>
      </c>
      <c r="I23" s="28"/>
      <c r="J23" s="29" t="s">
        <v>74</v>
      </c>
      <c r="K23" s="30" t="s">
        <v>87</v>
      </c>
      <c r="L23" s="41">
        <v>1</v>
      </c>
      <c r="M23" s="2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</row>
    <row r="24" spans="1:28" ht="7.5" customHeight="1" x14ac:dyDescent="0.2">
      <c r="A24" s="22"/>
      <c r="B24" s="28" t="s">
        <v>27</v>
      </c>
      <c r="C24" s="28" t="s">
        <v>28</v>
      </c>
      <c r="D24" s="29" t="s">
        <v>72</v>
      </c>
      <c r="E24" s="30" t="s">
        <v>88</v>
      </c>
      <c r="F24" s="30">
        <v>3</v>
      </c>
      <c r="G24" s="34"/>
      <c r="H24" s="28" t="s">
        <v>149</v>
      </c>
      <c r="I24" s="28"/>
      <c r="J24" s="29" t="s">
        <v>73</v>
      </c>
      <c r="K24" s="30" t="s">
        <v>87</v>
      </c>
      <c r="L24" s="41">
        <v>1</v>
      </c>
      <c r="M24" s="2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5" spans="1:28" ht="7.5" customHeight="1" x14ac:dyDescent="0.2">
      <c r="A25" s="22"/>
      <c r="B25" s="28" t="s">
        <v>29</v>
      </c>
      <c r="C25" s="28" t="s">
        <v>24</v>
      </c>
      <c r="D25" s="29" t="s">
        <v>77</v>
      </c>
      <c r="E25" s="30" t="s">
        <v>88</v>
      </c>
      <c r="F25" s="30">
        <v>3</v>
      </c>
      <c r="G25" s="34"/>
      <c r="H25" s="28" t="s">
        <v>150</v>
      </c>
      <c r="I25" s="28"/>
      <c r="J25" s="29" t="s">
        <v>73</v>
      </c>
      <c r="K25" s="30" t="s">
        <v>87</v>
      </c>
      <c r="L25" s="41">
        <v>1</v>
      </c>
      <c r="M25" s="2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</row>
    <row r="26" spans="1:28" ht="7.5" customHeight="1" x14ac:dyDescent="0.2">
      <c r="A26" s="22"/>
      <c r="B26" s="28" t="s">
        <v>30</v>
      </c>
      <c r="C26" s="28" t="s">
        <v>31</v>
      </c>
      <c r="D26" s="29" t="s">
        <v>69</v>
      </c>
      <c r="E26" s="30" t="s">
        <v>88</v>
      </c>
      <c r="F26" s="30">
        <v>3</v>
      </c>
      <c r="G26" s="34"/>
      <c r="H26" s="28" t="s">
        <v>158</v>
      </c>
      <c r="I26" s="28"/>
      <c r="J26" s="29" t="s">
        <v>77</v>
      </c>
      <c r="K26" s="30" t="s">
        <v>87</v>
      </c>
      <c r="L26" s="41">
        <v>1</v>
      </c>
      <c r="M26" s="2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 spans="1:28" ht="7.5" customHeight="1" x14ac:dyDescent="0.2">
      <c r="A27" s="22"/>
      <c r="B27" s="28" t="s">
        <v>32</v>
      </c>
      <c r="C27" s="28" t="s">
        <v>26</v>
      </c>
      <c r="D27" s="29" t="s">
        <v>71</v>
      </c>
      <c r="E27" s="30" t="s">
        <v>88</v>
      </c>
      <c r="F27" s="30">
        <v>3</v>
      </c>
      <c r="G27" s="34"/>
      <c r="H27" s="28" t="s">
        <v>159</v>
      </c>
      <c r="I27" s="28"/>
      <c r="J27" s="29" t="s">
        <v>69</v>
      </c>
      <c r="K27" s="30" t="s">
        <v>87</v>
      </c>
      <c r="L27" s="41">
        <v>1</v>
      </c>
      <c r="M27" s="2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1:28" ht="7.5" customHeight="1" x14ac:dyDescent="0.2">
      <c r="A28" s="22"/>
      <c r="B28" s="28" t="s">
        <v>33</v>
      </c>
      <c r="C28" s="28" t="s">
        <v>34</v>
      </c>
      <c r="D28" s="29" t="s">
        <v>73</v>
      </c>
      <c r="E28" s="30" t="s">
        <v>89</v>
      </c>
      <c r="F28" s="30">
        <v>2</v>
      </c>
      <c r="G28" s="34"/>
      <c r="H28" s="28" t="s">
        <v>160</v>
      </c>
      <c r="I28" s="28"/>
      <c r="J28" s="29" t="s">
        <v>76</v>
      </c>
      <c r="K28" s="30" t="s">
        <v>88</v>
      </c>
      <c r="L28" s="41">
        <v>3</v>
      </c>
      <c r="M28" s="2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 spans="1:28" ht="7.5" customHeight="1" x14ac:dyDescent="0.2">
      <c r="A29" s="22"/>
      <c r="B29" s="28" t="s">
        <v>35</v>
      </c>
      <c r="C29" s="28" t="s">
        <v>17</v>
      </c>
      <c r="D29" s="29" t="s">
        <v>78</v>
      </c>
      <c r="E29" s="30" t="s">
        <v>88</v>
      </c>
      <c r="F29" s="30">
        <v>3</v>
      </c>
      <c r="G29" s="34"/>
      <c r="H29" s="28" t="s">
        <v>161</v>
      </c>
      <c r="I29" s="28"/>
      <c r="J29" s="29" t="s">
        <v>78</v>
      </c>
      <c r="K29" s="30" t="s">
        <v>87</v>
      </c>
      <c r="L29" s="41">
        <v>1</v>
      </c>
      <c r="M29" s="2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1:28" ht="7.5" customHeight="1" x14ac:dyDescent="0.2">
      <c r="A30" s="22"/>
      <c r="B30" s="28" t="s">
        <v>36</v>
      </c>
      <c r="C30" s="28" t="s">
        <v>37</v>
      </c>
      <c r="D30" s="29" t="s">
        <v>66</v>
      </c>
      <c r="E30" s="30" t="s">
        <v>88</v>
      </c>
      <c r="F30" s="30">
        <v>3</v>
      </c>
      <c r="G30" s="34"/>
      <c r="H30" s="28" t="s">
        <v>162</v>
      </c>
      <c r="I30" s="28"/>
      <c r="J30" s="29" t="s">
        <v>66</v>
      </c>
      <c r="K30" s="30" t="s">
        <v>87</v>
      </c>
      <c r="L30" s="41">
        <v>1</v>
      </c>
      <c r="M30" s="2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spans="1:28" ht="7.5" customHeight="1" x14ac:dyDescent="0.2">
      <c r="A31" s="22"/>
      <c r="B31" s="28" t="s">
        <v>38</v>
      </c>
      <c r="C31" s="28" t="s">
        <v>16</v>
      </c>
      <c r="D31" s="29" t="s">
        <v>70</v>
      </c>
      <c r="E31" s="30" t="s">
        <v>87</v>
      </c>
      <c r="F31" s="30">
        <v>1</v>
      </c>
      <c r="G31" s="34"/>
      <c r="H31" s="28" t="s">
        <v>163</v>
      </c>
      <c r="I31" s="28"/>
      <c r="J31" s="29" t="s">
        <v>73</v>
      </c>
      <c r="K31" s="30" t="s">
        <v>87</v>
      </c>
      <c r="L31" s="41">
        <v>1</v>
      </c>
      <c r="M31" s="2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spans="1:28" ht="7.5" customHeight="1" x14ac:dyDescent="0.2">
      <c r="A32" s="22"/>
      <c r="B32" s="28" t="s">
        <v>39</v>
      </c>
      <c r="C32" s="28" t="s">
        <v>18</v>
      </c>
      <c r="D32" s="29" t="s">
        <v>69</v>
      </c>
      <c r="E32" s="30" t="s">
        <v>88</v>
      </c>
      <c r="F32" s="30">
        <v>3</v>
      </c>
      <c r="G32" s="34"/>
      <c r="H32" s="28" t="s">
        <v>164</v>
      </c>
      <c r="I32" s="28"/>
      <c r="J32" s="29" t="s">
        <v>66</v>
      </c>
      <c r="K32" s="30" t="s">
        <v>87</v>
      </c>
      <c r="L32" s="41">
        <v>1</v>
      </c>
      <c r="M32" s="2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3" spans="1:28" ht="7.5" customHeight="1" x14ac:dyDescent="0.2">
      <c r="A33" s="22"/>
      <c r="B33" s="28" t="s">
        <v>40</v>
      </c>
      <c r="C33" s="28" t="s">
        <v>12</v>
      </c>
      <c r="D33" s="29" t="s">
        <v>74</v>
      </c>
      <c r="E33" s="30" t="s">
        <v>88</v>
      </c>
      <c r="F33" s="30">
        <v>3</v>
      </c>
      <c r="G33" s="34"/>
      <c r="H33" s="28" t="s">
        <v>165</v>
      </c>
      <c r="I33" s="28"/>
      <c r="J33" s="29" t="s">
        <v>230</v>
      </c>
      <c r="K33" s="30" t="s">
        <v>87</v>
      </c>
      <c r="L33" s="41">
        <v>1</v>
      </c>
      <c r="M33" s="2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 spans="1:28" ht="7.5" customHeight="1" x14ac:dyDescent="0.2">
      <c r="A34" s="22"/>
      <c r="B34" s="28" t="s">
        <v>41</v>
      </c>
      <c r="C34" s="28" t="s">
        <v>42</v>
      </c>
      <c r="D34" s="29" t="s">
        <v>73</v>
      </c>
      <c r="E34" s="30" t="s">
        <v>89</v>
      </c>
      <c r="F34" s="30">
        <v>2</v>
      </c>
      <c r="G34" s="34"/>
      <c r="H34" s="28" t="s">
        <v>166</v>
      </c>
      <c r="I34" s="28"/>
      <c r="J34" s="29" t="s">
        <v>70</v>
      </c>
      <c r="K34" s="30" t="s">
        <v>87</v>
      </c>
      <c r="L34" s="41">
        <v>1</v>
      </c>
      <c r="M34" s="2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</row>
    <row r="35" spans="1:28" ht="7.5" customHeight="1" x14ac:dyDescent="0.2">
      <c r="A35" s="22"/>
      <c r="B35" s="28" t="s">
        <v>43</v>
      </c>
      <c r="C35" s="28" t="s">
        <v>44</v>
      </c>
      <c r="D35" s="29" t="s">
        <v>66</v>
      </c>
      <c r="E35" s="30" t="s">
        <v>88</v>
      </c>
      <c r="F35" s="30">
        <v>3</v>
      </c>
      <c r="G35" s="34"/>
      <c r="H35" s="28" t="s">
        <v>167</v>
      </c>
      <c r="I35" s="28"/>
      <c r="J35" s="29" t="s">
        <v>73</v>
      </c>
      <c r="K35" s="30" t="s">
        <v>87</v>
      </c>
      <c r="L35" s="41">
        <v>1</v>
      </c>
      <c r="M35" s="2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 spans="1:28" ht="7.5" customHeight="1" x14ac:dyDescent="0.2">
      <c r="A36" s="22"/>
      <c r="B36" s="28" t="s">
        <v>45</v>
      </c>
      <c r="C36" s="28" t="s">
        <v>18</v>
      </c>
      <c r="D36" s="29" t="s">
        <v>74</v>
      </c>
      <c r="E36" s="30" t="s">
        <v>89</v>
      </c>
      <c r="F36" s="30">
        <v>2</v>
      </c>
      <c r="G36" s="34"/>
      <c r="H36" s="28" t="s">
        <v>168</v>
      </c>
      <c r="I36" s="28"/>
      <c r="J36" s="29" t="s">
        <v>76</v>
      </c>
      <c r="K36" s="30" t="s">
        <v>87</v>
      </c>
      <c r="L36" s="41">
        <v>1</v>
      </c>
      <c r="M36" s="2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</row>
    <row r="37" spans="1:28" ht="7.5" customHeight="1" x14ac:dyDescent="0.2">
      <c r="A37" s="22"/>
      <c r="B37" s="28" t="s">
        <v>46</v>
      </c>
      <c r="C37" s="28" t="s">
        <v>47</v>
      </c>
      <c r="D37" s="29" t="s">
        <v>75</v>
      </c>
      <c r="E37" s="30" t="s">
        <v>87</v>
      </c>
      <c r="F37" s="30">
        <v>1</v>
      </c>
      <c r="G37" s="34"/>
      <c r="H37" s="28" t="s">
        <v>169</v>
      </c>
      <c r="I37" s="28"/>
      <c r="J37" s="29" t="s">
        <v>77</v>
      </c>
      <c r="K37" s="30" t="s">
        <v>90</v>
      </c>
      <c r="L37" s="41">
        <v>0.2</v>
      </c>
      <c r="M37" s="2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1:28" ht="7.5" customHeight="1" x14ac:dyDescent="0.2">
      <c r="A38" s="22"/>
      <c r="B38" s="28" t="s">
        <v>48</v>
      </c>
      <c r="C38" s="28" t="s">
        <v>19</v>
      </c>
      <c r="D38" s="29" t="s">
        <v>73</v>
      </c>
      <c r="E38" s="30" t="s">
        <v>88</v>
      </c>
      <c r="F38" s="30">
        <v>3</v>
      </c>
      <c r="G38" s="34"/>
      <c r="H38" s="28" t="s">
        <v>170</v>
      </c>
      <c r="I38" s="28"/>
      <c r="J38" s="29" t="s">
        <v>76</v>
      </c>
      <c r="K38" s="30" t="s">
        <v>90</v>
      </c>
      <c r="L38" s="41">
        <v>0.2</v>
      </c>
      <c r="M38" s="2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 spans="1:28" ht="7.5" customHeight="1" x14ac:dyDescent="0.2">
      <c r="A39" s="22"/>
      <c r="B39" s="28" t="s">
        <v>49</v>
      </c>
      <c r="C39" s="28" t="s">
        <v>42</v>
      </c>
      <c r="D39" s="29" t="s">
        <v>77</v>
      </c>
      <c r="E39" s="30" t="s">
        <v>88</v>
      </c>
      <c r="F39" s="30">
        <v>3</v>
      </c>
      <c r="G39" s="34"/>
      <c r="H39" s="28" t="s">
        <v>171</v>
      </c>
      <c r="I39" s="28"/>
      <c r="J39" s="29" t="s">
        <v>73</v>
      </c>
      <c r="K39" s="30" t="s">
        <v>90</v>
      </c>
      <c r="L39" s="41">
        <v>0.2</v>
      </c>
      <c r="M39" s="2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spans="1:28" ht="7.5" customHeight="1" x14ac:dyDescent="0.2">
      <c r="A40" s="22"/>
      <c r="B40" s="28" t="s">
        <v>50</v>
      </c>
      <c r="C40" s="28" t="s">
        <v>18</v>
      </c>
      <c r="D40" s="29" t="s">
        <v>68</v>
      </c>
      <c r="E40" s="30" t="s">
        <v>89</v>
      </c>
      <c r="F40" s="30">
        <v>2</v>
      </c>
      <c r="G40" s="34"/>
      <c r="H40" s="28" t="s">
        <v>172</v>
      </c>
      <c r="I40" s="28"/>
      <c r="J40" s="29" t="s">
        <v>70</v>
      </c>
      <c r="K40" s="30" t="s">
        <v>88</v>
      </c>
      <c r="L40" s="41">
        <v>3</v>
      </c>
      <c r="M40" s="2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</row>
    <row r="41" spans="1:28" ht="7.5" customHeight="1" x14ac:dyDescent="0.2">
      <c r="A41" s="22"/>
      <c r="B41" s="28" t="s">
        <v>51</v>
      </c>
      <c r="C41" s="28" t="s">
        <v>34</v>
      </c>
      <c r="D41" s="29" t="s">
        <v>68</v>
      </c>
      <c r="E41" s="30" t="s">
        <v>89</v>
      </c>
      <c r="F41" s="30">
        <v>2</v>
      </c>
      <c r="G41" s="34"/>
      <c r="H41" s="28" t="s">
        <v>173</v>
      </c>
      <c r="I41" s="28"/>
      <c r="J41" s="29" t="s">
        <v>240</v>
      </c>
      <c r="K41" s="30" t="s">
        <v>90</v>
      </c>
      <c r="L41" s="41">
        <v>0.2</v>
      </c>
      <c r="M41" s="2"/>
      <c r="Q41" s="8"/>
      <c r="R41" s="8"/>
      <c r="S41" s="8"/>
      <c r="T41" s="8"/>
      <c r="U41" s="8"/>
      <c r="V41" s="11"/>
      <c r="W41" s="8"/>
      <c r="X41" s="8"/>
      <c r="Y41" s="8"/>
      <c r="Z41" s="8"/>
      <c r="AA41" s="8"/>
      <c r="AB41" s="8"/>
    </row>
    <row r="42" spans="1:28" ht="7.5" customHeight="1" x14ac:dyDescent="0.2">
      <c r="A42" s="22"/>
      <c r="B42" s="28" t="s">
        <v>52</v>
      </c>
      <c r="C42" s="28" t="s">
        <v>17</v>
      </c>
      <c r="D42" s="29" t="s">
        <v>68</v>
      </c>
      <c r="E42" s="30" t="s">
        <v>89</v>
      </c>
      <c r="F42" s="30">
        <v>2</v>
      </c>
      <c r="G42" s="34"/>
      <c r="H42" s="28" t="s">
        <v>174</v>
      </c>
      <c r="I42" s="28"/>
      <c r="J42" s="29" t="s">
        <v>230</v>
      </c>
      <c r="K42" s="30" t="s">
        <v>90</v>
      </c>
      <c r="L42" s="41">
        <v>0.2</v>
      </c>
      <c r="M42" s="2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</row>
    <row r="43" spans="1:28" ht="7.5" customHeight="1" x14ac:dyDescent="0.2">
      <c r="A43" s="22"/>
      <c r="B43" s="28" t="s">
        <v>53</v>
      </c>
      <c r="C43" s="28" t="s">
        <v>17</v>
      </c>
      <c r="D43" s="29" t="s">
        <v>66</v>
      </c>
      <c r="E43" s="30" t="s">
        <v>89</v>
      </c>
      <c r="F43" s="30">
        <v>2</v>
      </c>
      <c r="G43" s="34"/>
      <c r="H43" s="28" t="s">
        <v>175</v>
      </c>
      <c r="I43" s="28"/>
      <c r="J43" s="29" t="s">
        <v>240</v>
      </c>
      <c r="K43" s="30" t="s">
        <v>88</v>
      </c>
      <c r="L43" s="41">
        <v>3</v>
      </c>
      <c r="M43" s="2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</row>
    <row r="44" spans="1:28" ht="7.5" customHeight="1" x14ac:dyDescent="0.2">
      <c r="A44" s="22"/>
      <c r="B44" s="28" t="s">
        <v>54</v>
      </c>
      <c r="C44" s="28" t="s">
        <v>55</v>
      </c>
      <c r="D44" s="29" t="s">
        <v>75</v>
      </c>
      <c r="E44" s="30" t="s">
        <v>87</v>
      </c>
      <c r="F44" s="30">
        <v>1</v>
      </c>
      <c r="G44" s="34"/>
      <c r="H44" s="28" t="s">
        <v>176</v>
      </c>
      <c r="I44" s="28"/>
      <c r="J44" s="29" t="s">
        <v>70</v>
      </c>
      <c r="K44" s="30" t="s">
        <v>87</v>
      </c>
      <c r="L44" s="41">
        <v>1</v>
      </c>
      <c r="M44" s="2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</row>
    <row r="45" spans="1:28" ht="7.5" customHeight="1" x14ac:dyDescent="0.2">
      <c r="A45" s="22"/>
      <c r="B45" s="28" t="s">
        <v>56</v>
      </c>
      <c r="C45" s="28" t="s">
        <v>16</v>
      </c>
      <c r="D45" s="29" t="s">
        <v>76</v>
      </c>
      <c r="E45" s="30" t="s">
        <v>87</v>
      </c>
      <c r="F45" s="30">
        <v>1</v>
      </c>
      <c r="G45" s="34"/>
      <c r="H45" s="28" t="s">
        <v>177</v>
      </c>
      <c r="I45" s="28"/>
      <c r="J45" s="29" t="s">
        <v>178</v>
      </c>
      <c r="K45" s="30" t="s">
        <v>90</v>
      </c>
      <c r="L45" s="41">
        <v>0.2</v>
      </c>
      <c r="M45" s="2"/>
    </row>
    <row r="46" spans="1:28" ht="7.5" customHeight="1" x14ac:dyDescent="0.2">
      <c r="A46" s="22"/>
      <c r="B46" s="28" t="s">
        <v>57</v>
      </c>
      <c r="C46" s="28" t="s">
        <v>17</v>
      </c>
      <c r="D46" s="29" t="s">
        <v>75</v>
      </c>
      <c r="E46" s="30" t="s">
        <v>88</v>
      </c>
      <c r="F46" s="30">
        <v>3</v>
      </c>
      <c r="G46" s="34"/>
      <c r="H46" s="28" t="s">
        <v>179</v>
      </c>
      <c r="I46" s="28"/>
      <c r="J46" s="29" t="s">
        <v>231</v>
      </c>
      <c r="K46" s="30" t="s">
        <v>219</v>
      </c>
      <c r="L46" s="41">
        <v>6</v>
      </c>
      <c r="M46" s="2"/>
    </row>
    <row r="47" spans="1:28" ht="7.5" customHeight="1" x14ac:dyDescent="0.2">
      <c r="A47" s="22"/>
      <c r="B47" s="28" t="s">
        <v>58</v>
      </c>
      <c r="C47" s="28" t="s">
        <v>17</v>
      </c>
      <c r="D47" s="29" t="s">
        <v>73</v>
      </c>
      <c r="E47" s="30" t="s">
        <v>88</v>
      </c>
      <c r="F47" s="30">
        <v>3</v>
      </c>
      <c r="G47" s="34"/>
      <c r="H47" s="28" t="s">
        <v>180</v>
      </c>
      <c r="I47" s="28"/>
      <c r="J47" s="29" t="s">
        <v>76</v>
      </c>
      <c r="K47" s="30" t="s">
        <v>90</v>
      </c>
      <c r="L47" s="41">
        <v>0.2</v>
      </c>
      <c r="M47" s="2"/>
    </row>
    <row r="48" spans="1:28" ht="7.5" customHeight="1" x14ac:dyDescent="0.2">
      <c r="A48" s="22"/>
      <c r="B48" s="28" t="s">
        <v>59</v>
      </c>
      <c r="C48" s="28" t="s">
        <v>18</v>
      </c>
      <c r="D48" s="29" t="s">
        <v>73</v>
      </c>
      <c r="E48" s="30" t="s">
        <v>89</v>
      </c>
      <c r="F48" s="30">
        <v>2</v>
      </c>
      <c r="G48" s="34"/>
      <c r="H48" s="28" t="s">
        <v>181</v>
      </c>
      <c r="I48" s="28"/>
      <c r="J48" s="29" t="s">
        <v>78</v>
      </c>
      <c r="K48" s="30" t="s">
        <v>87</v>
      </c>
      <c r="L48" s="41">
        <v>1</v>
      </c>
      <c r="M48" s="2"/>
    </row>
    <row r="49" spans="1:13" ht="7.5" customHeight="1" x14ac:dyDescent="0.2">
      <c r="A49" s="22"/>
      <c r="B49" s="28" t="s">
        <v>60</v>
      </c>
      <c r="C49" s="28" t="s">
        <v>24</v>
      </c>
      <c r="D49" s="29" t="s">
        <v>74</v>
      </c>
      <c r="E49" s="30" t="s">
        <v>88</v>
      </c>
      <c r="F49" s="30">
        <v>3</v>
      </c>
      <c r="G49" s="34"/>
      <c r="H49" s="28" t="s">
        <v>182</v>
      </c>
      <c r="I49" s="28"/>
      <c r="J49" s="29" t="s">
        <v>75</v>
      </c>
      <c r="K49" s="30" t="s">
        <v>89</v>
      </c>
      <c r="L49" s="41">
        <v>2</v>
      </c>
      <c r="M49" s="2"/>
    </row>
    <row r="50" spans="1:13" ht="7.5" customHeight="1" x14ac:dyDescent="0.2">
      <c r="A50" s="22"/>
      <c r="B50" s="31" t="s">
        <v>65</v>
      </c>
      <c r="C50" s="31" t="s">
        <v>55</v>
      </c>
      <c r="D50" s="32" t="s">
        <v>70</v>
      </c>
      <c r="E50" s="33" t="s">
        <v>87</v>
      </c>
      <c r="F50" s="33">
        <v>1</v>
      </c>
      <c r="G50" s="34"/>
      <c r="H50" s="28" t="s">
        <v>183</v>
      </c>
      <c r="I50" s="28"/>
      <c r="J50" s="29" t="s">
        <v>66</v>
      </c>
      <c r="K50" s="30" t="s">
        <v>87</v>
      </c>
      <c r="L50" s="41">
        <v>1</v>
      </c>
      <c r="M50" s="2"/>
    </row>
    <row r="51" spans="1:13" ht="7.5" customHeight="1" x14ac:dyDescent="0.2">
      <c r="A51" s="2"/>
      <c r="B51" s="9"/>
      <c r="C51" s="9"/>
      <c r="D51" s="9"/>
      <c r="E51" s="9"/>
      <c r="F51" s="9"/>
      <c r="G51" s="2"/>
      <c r="H51" s="28" t="s">
        <v>184</v>
      </c>
      <c r="I51" s="28"/>
      <c r="J51" s="29" t="s">
        <v>73</v>
      </c>
      <c r="K51" s="30" t="s">
        <v>87</v>
      </c>
      <c r="L51" s="41">
        <v>1</v>
      </c>
      <c r="M51" s="2"/>
    </row>
    <row r="52" spans="1:13" ht="7.5" customHeight="1" x14ac:dyDescent="0.2">
      <c r="A52" s="2"/>
      <c r="B52" s="2"/>
      <c r="C52" s="2"/>
      <c r="D52" s="2"/>
      <c r="E52" s="2"/>
      <c r="F52" s="2"/>
      <c r="G52" s="2"/>
      <c r="H52" s="28" t="s">
        <v>185</v>
      </c>
      <c r="I52" s="28"/>
      <c r="J52" s="29" t="s">
        <v>78</v>
      </c>
      <c r="K52" s="30" t="s">
        <v>90</v>
      </c>
      <c r="L52" s="41">
        <v>0.2</v>
      </c>
      <c r="M52" s="2"/>
    </row>
    <row r="53" spans="1:13" ht="7.5" customHeight="1" x14ac:dyDescent="0.2">
      <c r="A53" s="2"/>
      <c r="B53" s="2"/>
      <c r="C53" s="62" t="s">
        <v>91</v>
      </c>
      <c r="D53" s="63"/>
      <c r="E53" s="63"/>
      <c r="F53" s="64"/>
      <c r="G53" s="2"/>
      <c r="H53" s="28" t="s">
        <v>186</v>
      </c>
      <c r="I53" s="28"/>
      <c r="J53" s="29" t="s">
        <v>70</v>
      </c>
      <c r="K53" s="30" t="s">
        <v>88</v>
      </c>
      <c r="L53" s="41">
        <v>3</v>
      </c>
      <c r="M53" s="2"/>
    </row>
    <row r="54" spans="1:13" ht="7.5" customHeight="1" x14ac:dyDescent="0.2">
      <c r="A54" s="2"/>
      <c r="B54" s="14" t="s">
        <v>62</v>
      </c>
      <c r="C54" s="14"/>
      <c r="D54" s="15" t="s">
        <v>221</v>
      </c>
      <c r="E54" s="4" t="s">
        <v>64</v>
      </c>
      <c r="F54" s="4" t="s">
        <v>10</v>
      </c>
      <c r="G54" s="2"/>
      <c r="H54" s="28" t="s">
        <v>187</v>
      </c>
      <c r="I54" s="28"/>
      <c r="J54" s="29" t="s">
        <v>240</v>
      </c>
      <c r="K54" s="30" t="s">
        <v>90</v>
      </c>
      <c r="L54" s="41">
        <v>0.2</v>
      </c>
      <c r="M54" s="2"/>
    </row>
    <row r="55" spans="1:13" ht="7.5" customHeight="1" x14ac:dyDescent="0.2">
      <c r="A55" s="2"/>
      <c r="B55" s="25" t="s">
        <v>79</v>
      </c>
      <c r="C55" s="25"/>
      <c r="D55" s="26" t="s">
        <v>70</v>
      </c>
      <c r="E55" s="27" t="s">
        <v>87</v>
      </c>
      <c r="F55" s="38">
        <v>1</v>
      </c>
      <c r="G55" s="2"/>
      <c r="H55" s="28" t="s">
        <v>188</v>
      </c>
      <c r="I55" s="28"/>
      <c r="J55" s="29" t="s">
        <v>73</v>
      </c>
      <c r="K55" s="30" t="s">
        <v>90</v>
      </c>
      <c r="L55" s="41">
        <v>0.2</v>
      </c>
      <c r="M55" s="2"/>
    </row>
    <row r="56" spans="1:13" ht="7.5" customHeight="1" x14ac:dyDescent="0.2">
      <c r="A56" s="2"/>
      <c r="B56" s="28" t="s">
        <v>80</v>
      </c>
      <c r="C56" s="28"/>
      <c r="D56" s="29" t="s">
        <v>68</v>
      </c>
      <c r="E56" s="30" t="s">
        <v>90</v>
      </c>
      <c r="F56" s="39">
        <v>0.2</v>
      </c>
      <c r="G56" s="2"/>
      <c r="H56" s="28" t="s">
        <v>189</v>
      </c>
      <c r="I56" s="28"/>
      <c r="J56" s="29" t="s">
        <v>239</v>
      </c>
      <c r="K56" s="30" t="s">
        <v>90</v>
      </c>
      <c r="L56" s="41">
        <v>0.2</v>
      </c>
      <c r="M56" s="2"/>
    </row>
    <row r="57" spans="1:13" ht="7.5" customHeight="1" x14ac:dyDescent="0.2">
      <c r="A57" s="2"/>
      <c r="B57" s="28" t="s">
        <v>81</v>
      </c>
      <c r="C57" s="28"/>
      <c r="D57" s="29" t="s">
        <v>69</v>
      </c>
      <c r="E57" s="30" t="s">
        <v>90</v>
      </c>
      <c r="F57" s="40">
        <v>0.2</v>
      </c>
      <c r="G57" s="2"/>
      <c r="H57" s="28" t="s">
        <v>190</v>
      </c>
      <c r="I57" s="28"/>
      <c r="J57" s="29" t="s">
        <v>69</v>
      </c>
      <c r="K57" s="30" t="s">
        <v>87</v>
      </c>
      <c r="L57" s="41">
        <v>1</v>
      </c>
      <c r="M57" s="2"/>
    </row>
    <row r="58" spans="1:13" ht="7.5" customHeight="1" x14ac:dyDescent="0.2">
      <c r="A58" s="2"/>
      <c r="B58" s="28" t="s">
        <v>82</v>
      </c>
      <c r="C58" s="28"/>
      <c r="D58" s="29" t="s">
        <v>75</v>
      </c>
      <c r="E58" s="30" t="s">
        <v>87</v>
      </c>
      <c r="F58" s="41">
        <v>1</v>
      </c>
      <c r="G58" s="2"/>
      <c r="H58" s="28" t="s">
        <v>191</v>
      </c>
      <c r="I58" s="28"/>
      <c r="J58" s="29" t="s">
        <v>75</v>
      </c>
      <c r="K58" s="30" t="s">
        <v>87</v>
      </c>
      <c r="L58" s="41">
        <v>1</v>
      </c>
      <c r="M58" s="2"/>
    </row>
    <row r="59" spans="1:13" ht="7.5" customHeight="1" x14ac:dyDescent="0.2">
      <c r="A59" s="2"/>
      <c r="B59" s="28" t="s">
        <v>83</v>
      </c>
      <c r="C59" s="28"/>
      <c r="D59" s="29" t="s">
        <v>75</v>
      </c>
      <c r="E59" s="30" t="s">
        <v>87</v>
      </c>
      <c r="F59" s="41">
        <v>1</v>
      </c>
      <c r="G59" s="2"/>
      <c r="H59" s="28" t="s">
        <v>192</v>
      </c>
      <c r="I59" s="28"/>
      <c r="J59" s="29" t="s">
        <v>232</v>
      </c>
      <c r="K59" s="30" t="s">
        <v>87</v>
      </c>
      <c r="L59" s="41">
        <v>1</v>
      </c>
      <c r="M59" s="2"/>
    </row>
    <row r="60" spans="1:13" ht="7.5" customHeight="1" x14ac:dyDescent="0.2">
      <c r="A60" s="2"/>
      <c r="B60" s="28" t="s">
        <v>84</v>
      </c>
      <c r="C60" s="28"/>
      <c r="D60" s="29" t="s">
        <v>241</v>
      </c>
      <c r="E60" s="30" t="s">
        <v>87</v>
      </c>
      <c r="F60" s="41">
        <v>1</v>
      </c>
      <c r="G60" s="2"/>
      <c r="H60" s="28" t="s">
        <v>193</v>
      </c>
      <c r="I60" s="28"/>
      <c r="J60" s="29" t="s">
        <v>70</v>
      </c>
      <c r="K60" s="30" t="s">
        <v>88</v>
      </c>
      <c r="L60" s="41">
        <v>3</v>
      </c>
      <c r="M60" s="2"/>
    </row>
    <row r="61" spans="1:13" ht="7.5" customHeight="1" x14ac:dyDescent="0.2">
      <c r="A61" s="2"/>
      <c r="B61" s="28" t="s">
        <v>85</v>
      </c>
      <c r="C61" s="28"/>
      <c r="D61" s="29" t="s">
        <v>75</v>
      </c>
      <c r="E61" s="30" t="s">
        <v>87</v>
      </c>
      <c r="F61" s="41">
        <v>1</v>
      </c>
      <c r="G61" s="2"/>
      <c r="H61" s="28" t="s">
        <v>194</v>
      </c>
      <c r="I61" s="28"/>
      <c r="J61" s="29" t="s">
        <v>78</v>
      </c>
      <c r="K61" s="30" t="s">
        <v>87</v>
      </c>
      <c r="L61" s="41">
        <v>1</v>
      </c>
      <c r="M61" s="2"/>
    </row>
    <row r="62" spans="1:13" ht="7.5" customHeight="1" x14ac:dyDescent="0.2">
      <c r="A62" s="2"/>
      <c r="B62" s="28" t="s">
        <v>86</v>
      </c>
      <c r="C62" s="28"/>
      <c r="D62" s="29" t="s">
        <v>69</v>
      </c>
      <c r="E62" s="30" t="s">
        <v>90</v>
      </c>
      <c r="F62" s="40">
        <v>0.2</v>
      </c>
      <c r="G62" s="2"/>
      <c r="H62" s="28" t="s">
        <v>195</v>
      </c>
      <c r="I62" s="28"/>
      <c r="J62" s="29" t="s">
        <v>69</v>
      </c>
      <c r="K62" s="30" t="s">
        <v>89</v>
      </c>
      <c r="L62" s="41">
        <v>2</v>
      </c>
      <c r="M62" s="2"/>
    </row>
    <row r="63" spans="1:13" ht="7.5" customHeight="1" x14ac:dyDescent="0.2">
      <c r="A63" s="2"/>
      <c r="B63" s="28" t="s">
        <v>92</v>
      </c>
      <c r="C63" s="28"/>
      <c r="D63" s="29" t="s">
        <v>66</v>
      </c>
      <c r="E63" s="30" t="s">
        <v>87</v>
      </c>
      <c r="F63" s="41">
        <v>1</v>
      </c>
      <c r="G63" s="2"/>
      <c r="H63" s="28" t="s">
        <v>196</v>
      </c>
      <c r="I63" s="28"/>
      <c r="J63" s="29" t="s">
        <v>71</v>
      </c>
      <c r="K63" s="30" t="s">
        <v>89</v>
      </c>
      <c r="L63" s="41">
        <v>2</v>
      </c>
      <c r="M63" s="2"/>
    </row>
    <row r="64" spans="1:13" ht="7.5" customHeight="1" x14ac:dyDescent="0.2">
      <c r="A64" s="2"/>
      <c r="B64" s="28" t="s">
        <v>93</v>
      </c>
      <c r="C64" s="28"/>
      <c r="D64" s="29" t="s">
        <v>71</v>
      </c>
      <c r="E64" s="30" t="s">
        <v>87</v>
      </c>
      <c r="F64" s="41">
        <v>1</v>
      </c>
      <c r="G64" s="2"/>
      <c r="H64" s="28" t="s">
        <v>197</v>
      </c>
      <c r="I64" s="28"/>
      <c r="J64" s="29" t="s">
        <v>66</v>
      </c>
      <c r="K64" s="30" t="s">
        <v>87</v>
      </c>
      <c r="L64" s="41">
        <v>1</v>
      </c>
      <c r="M64" s="2"/>
    </row>
    <row r="65" spans="1:13" ht="7.5" customHeight="1" x14ac:dyDescent="0.2">
      <c r="A65" s="2"/>
      <c r="B65" s="28" t="s">
        <v>94</v>
      </c>
      <c r="C65" s="28"/>
      <c r="D65" s="29" t="s">
        <v>66</v>
      </c>
      <c r="E65" s="30" t="s">
        <v>87</v>
      </c>
      <c r="F65" s="41">
        <v>1</v>
      </c>
      <c r="G65" s="2"/>
      <c r="H65" s="28" t="s">
        <v>198</v>
      </c>
      <c r="I65" s="28"/>
      <c r="J65" s="29" t="s">
        <v>233</v>
      </c>
      <c r="K65" s="30" t="s">
        <v>87</v>
      </c>
      <c r="L65" s="41">
        <v>1</v>
      </c>
      <c r="M65" s="2"/>
    </row>
    <row r="66" spans="1:13" ht="7.5" customHeight="1" x14ac:dyDescent="0.2">
      <c r="A66" s="2"/>
      <c r="B66" s="28" t="s">
        <v>95</v>
      </c>
      <c r="C66" s="28"/>
      <c r="D66" s="29" t="s">
        <v>73</v>
      </c>
      <c r="E66" s="30" t="s">
        <v>88</v>
      </c>
      <c r="F66" s="41">
        <v>3</v>
      </c>
      <c r="G66" s="2"/>
      <c r="H66" s="28" t="s">
        <v>199</v>
      </c>
      <c r="I66" s="28"/>
      <c r="J66" s="29" t="s">
        <v>74</v>
      </c>
      <c r="K66" s="30" t="s">
        <v>87</v>
      </c>
      <c r="L66" s="41">
        <v>1</v>
      </c>
      <c r="M66" s="2"/>
    </row>
    <row r="67" spans="1:13" ht="7.5" customHeight="1" x14ac:dyDescent="0.2">
      <c r="A67" s="2"/>
      <c r="B67" s="28" t="s">
        <v>96</v>
      </c>
      <c r="C67" s="28"/>
      <c r="D67" s="29" t="s">
        <v>66</v>
      </c>
      <c r="E67" s="30" t="s">
        <v>87</v>
      </c>
      <c r="F67" s="41">
        <v>1</v>
      </c>
      <c r="G67" s="2"/>
      <c r="H67" s="28" t="s">
        <v>200</v>
      </c>
      <c r="I67" s="28"/>
      <c r="J67" s="29" t="s">
        <v>73</v>
      </c>
      <c r="K67" s="30" t="s">
        <v>87</v>
      </c>
      <c r="L67" s="41">
        <v>1</v>
      </c>
      <c r="M67" s="2"/>
    </row>
    <row r="68" spans="1:13" ht="7.5" customHeight="1" x14ac:dyDescent="0.2">
      <c r="A68" s="2"/>
      <c r="B68" s="28" t="s">
        <v>97</v>
      </c>
      <c r="C68" s="28"/>
      <c r="D68" s="29" t="s">
        <v>75</v>
      </c>
      <c r="E68" s="30" t="s">
        <v>87</v>
      </c>
      <c r="F68" s="41">
        <v>1</v>
      </c>
      <c r="G68" s="2"/>
      <c r="H68" s="28" t="s">
        <v>201</v>
      </c>
      <c r="I68" s="28"/>
      <c r="J68" s="29" t="s">
        <v>75</v>
      </c>
      <c r="K68" s="30" t="s">
        <v>89</v>
      </c>
      <c r="L68" s="41">
        <v>2</v>
      </c>
      <c r="M68" s="2"/>
    </row>
    <row r="69" spans="1:13" ht="7.5" customHeight="1" x14ac:dyDescent="0.2">
      <c r="A69" s="2"/>
      <c r="B69" s="28" t="s">
        <v>98</v>
      </c>
      <c r="C69" s="28"/>
      <c r="D69" s="29" t="s">
        <v>70</v>
      </c>
      <c r="E69" s="30" t="s">
        <v>218</v>
      </c>
      <c r="F69" s="41">
        <v>9</v>
      </c>
      <c r="G69" s="2"/>
      <c r="H69" s="28" t="s">
        <v>202</v>
      </c>
      <c r="I69" s="28"/>
      <c r="J69" s="29" t="s">
        <v>72</v>
      </c>
      <c r="K69" s="30" t="s">
        <v>89</v>
      </c>
      <c r="L69" s="41">
        <v>2</v>
      </c>
      <c r="M69" s="2"/>
    </row>
    <row r="70" spans="1:13" ht="7.5" customHeight="1" x14ac:dyDescent="0.2">
      <c r="A70" s="2"/>
      <c r="B70" s="28" t="s">
        <v>99</v>
      </c>
      <c r="C70" s="28"/>
      <c r="D70" s="29" t="s">
        <v>75</v>
      </c>
      <c r="E70" s="30" t="s">
        <v>89</v>
      </c>
      <c r="F70" s="41">
        <v>2</v>
      </c>
      <c r="G70" s="2"/>
      <c r="H70" s="28" t="s">
        <v>203</v>
      </c>
      <c r="I70" s="28"/>
      <c r="J70" s="29" t="s">
        <v>68</v>
      </c>
      <c r="K70" s="30" t="s">
        <v>87</v>
      </c>
      <c r="L70" s="41">
        <v>1</v>
      </c>
      <c r="M70" s="2"/>
    </row>
    <row r="71" spans="1:13" ht="7.5" customHeight="1" x14ac:dyDescent="0.2">
      <c r="A71" s="2"/>
      <c r="B71" s="28" t="s">
        <v>100</v>
      </c>
      <c r="C71" s="28"/>
      <c r="D71" s="29" t="s">
        <v>75</v>
      </c>
      <c r="E71" s="30" t="s">
        <v>87</v>
      </c>
      <c r="F71" s="41">
        <v>1</v>
      </c>
      <c r="G71" s="2"/>
      <c r="H71" s="28" t="s">
        <v>204</v>
      </c>
      <c r="I71" s="28"/>
      <c r="J71" s="29" t="s">
        <v>73</v>
      </c>
      <c r="K71" s="30" t="s">
        <v>89</v>
      </c>
      <c r="L71" s="41">
        <v>2</v>
      </c>
      <c r="M71" s="2"/>
    </row>
    <row r="72" spans="1:13" ht="7.5" customHeight="1" x14ac:dyDescent="0.2">
      <c r="A72" s="2"/>
      <c r="B72" s="28" t="s">
        <v>101</v>
      </c>
      <c r="C72" s="28"/>
      <c r="D72" s="29" t="s">
        <v>78</v>
      </c>
      <c r="E72" s="30" t="s">
        <v>87</v>
      </c>
      <c r="F72" s="41">
        <v>1</v>
      </c>
      <c r="G72" s="2"/>
      <c r="H72" s="28" t="s">
        <v>205</v>
      </c>
      <c r="I72" s="28"/>
      <c r="J72" s="29" t="s">
        <v>66</v>
      </c>
      <c r="K72" s="30" t="s">
        <v>89</v>
      </c>
      <c r="L72" s="41">
        <v>2</v>
      </c>
      <c r="M72" s="2"/>
    </row>
    <row r="73" spans="1:13" ht="7.5" customHeight="1" x14ac:dyDescent="0.2">
      <c r="A73" s="2"/>
      <c r="B73" s="28" t="s">
        <v>102</v>
      </c>
      <c r="C73" s="28"/>
      <c r="D73" s="29" t="s">
        <v>75</v>
      </c>
      <c r="E73" s="30" t="s">
        <v>87</v>
      </c>
      <c r="F73" s="41">
        <v>1</v>
      </c>
      <c r="G73" s="2"/>
      <c r="H73" s="28" t="s">
        <v>206</v>
      </c>
      <c r="I73" s="28"/>
      <c r="J73" s="29" t="s">
        <v>68</v>
      </c>
      <c r="K73" s="30" t="s">
        <v>87</v>
      </c>
      <c r="L73" s="41">
        <v>1</v>
      </c>
      <c r="M73" s="2"/>
    </row>
    <row r="74" spans="1:13" ht="7.5" customHeight="1" x14ac:dyDescent="0.2">
      <c r="A74" s="2"/>
      <c r="B74" s="28" t="s">
        <v>103</v>
      </c>
      <c r="C74" s="28"/>
      <c r="D74" s="29" t="s">
        <v>68</v>
      </c>
      <c r="E74" s="30" t="s">
        <v>87</v>
      </c>
      <c r="F74" s="41">
        <v>1</v>
      </c>
      <c r="G74" s="2"/>
      <c r="H74" s="28" t="s">
        <v>207</v>
      </c>
      <c r="I74" s="28"/>
      <c r="J74" s="29" t="s">
        <v>66</v>
      </c>
      <c r="K74" s="30" t="s">
        <v>89</v>
      </c>
      <c r="L74" s="41">
        <v>2</v>
      </c>
      <c r="M74" s="2"/>
    </row>
    <row r="75" spans="1:13" ht="7.5" customHeight="1" x14ac:dyDescent="0.2">
      <c r="A75" s="2"/>
      <c r="B75" s="28" t="s">
        <v>104</v>
      </c>
      <c r="C75" s="28"/>
      <c r="D75" s="29" t="s">
        <v>70</v>
      </c>
      <c r="E75" s="30" t="s">
        <v>87</v>
      </c>
      <c r="F75" s="41">
        <v>1</v>
      </c>
      <c r="G75" s="2"/>
      <c r="H75" s="28" t="s">
        <v>208</v>
      </c>
      <c r="I75" s="28"/>
      <c r="J75" s="29" t="s">
        <v>66</v>
      </c>
      <c r="K75" s="30" t="s">
        <v>89</v>
      </c>
      <c r="L75" s="41">
        <v>2</v>
      </c>
      <c r="M75" s="2"/>
    </row>
    <row r="76" spans="1:13" ht="7.5" customHeight="1" x14ac:dyDescent="0.2">
      <c r="A76" s="2"/>
      <c r="B76" s="28" t="s">
        <v>105</v>
      </c>
      <c r="C76" s="28"/>
      <c r="D76" s="29" t="s">
        <v>240</v>
      </c>
      <c r="E76" s="30" t="s">
        <v>89</v>
      </c>
      <c r="F76" s="41">
        <v>2</v>
      </c>
      <c r="G76" s="2"/>
      <c r="H76" s="28" t="s">
        <v>209</v>
      </c>
      <c r="I76" s="28"/>
      <c r="J76" s="29" t="s">
        <v>71</v>
      </c>
      <c r="K76" s="30" t="s">
        <v>89</v>
      </c>
      <c r="L76" s="41">
        <v>2</v>
      </c>
      <c r="M76" s="2"/>
    </row>
    <row r="77" spans="1:13" ht="7.5" customHeight="1" x14ac:dyDescent="0.2">
      <c r="A77" s="2"/>
      <c r="B77" s="28" t="s">
        <v>106</v>
      </c>
      <c r="C77" s="28"/>
      <c r="D77" s="29" t="s">
        <v>75</v>
      </c>
      <c r="E77" s="30" t="s">
        <v>87</v>
      </c>
      <c r="F77" s="41">
        <v>1</v>
      </c>
      <c r="G77" s="2"/>
      <c r="H77" s="28" t="s">
        <v>210</v>
      </c>
      <c r="I77" s="28"/>
      <c r="J77" s="29" t="s">
        <v>68</v>
      </c>
      <c r="K77" s="30" t="s">
        <v>87</v>
      </c>
      <c r="L77" s="41">
        <v>1</v>
      </c>
      <c r="M77" s="2"/>
    </row>
    <row r="78" spans="1:13" ht="7.5" customHeight="1" x14ac:dyDescent="0.2">
      <c r="A78" s="2"/>
      <c r="B78" s="28" t="s">
        <v>107</v>
      </c>
      <c r="C78" s="28"/>
      <c r="D78" s="29" t="s">
        <v>242</v>
      </c>
      <c r="E78" s="30" t="s">
        <v>90</v>
      </c>
      <c r="F78" s="41">
        <v>0.2</v>
      </c>
      <c r="G78" s="2"/>
      <c r="H78" s="28" t="s">
        <v>211</v>
      </c>
      <c r="I78" s="28"/>
      <c r="J78" s="29" t="s">
        <v>69</v>
      </c>
      <c r="K78" s="30" t="s">
        <v>87</v>
      </c>
      <c r="L78" s="41">
        <v>1</v>
      </c>
      <c r="M78" s="2"/>
    </row>
    <row r="79" spans="1:13" ht="7.5" customHeight="1" x14ac:dyDescent="0.2">
      <c r="A79" s="2"/>
      <c r="B79" s="28" t="s">
        <v>108</v>
      </c>
      <c r="C79" s="28"/>
      <c r="D79" s="29" t="s">
        <v>75</v>
      </c>
      <c r="E79" s="30" t="s">
        <v>87</v>
      </c>
      <c r="F79" s="41">
        <v>1</v>
      </c>
      <c r="G79" s="2"/>
      <c r="H79" s="28" t="s">
        <v>212</v>
      </c>
      <c r="I79" s="28"/>
      <c r="J79" s="29" t="s">
        <v>75</v>
      </c>
      <c r="K79" s="30" t="s">
        <v>89</v>
      </c>
      <c r="L79" s="41">
        <v>2</v>
      </c>
      <c r="M79" s="2"/>
    </row>
    <row r="80" spans="1:13" ht="7.5" customHeight="1" x14ac:dyDescent="0.2">
      <c r="A80" s="2"/>
      <c r="B80" s="28" t="s">
        <v>109</v>
      </c>
      <c r="C80" s="28"/>
      <c r="D80" s="29" t="s">
        <v>73</v>
      </c>
      <c r="E80" s="30" t="s">
        <v>87</v>
      </c>
      <c r="F80" s="41">
        <v>1</v>
      </c>
      <c r="G80" s="2"/>
      <c r="H80" s="28" t="s">
        <v>213</v>
      </c>
      <c r="I80" s="28"/>
      <c r="J80" s="29" t="s">
        <v>75</v>
      </c>
      <c r="K80" s="30" t="s">
        <v>87</v>
      </c>
      <c r="L80" s="41">
        <v>1</v>
      </c>
      <c r="M80" s="2"/>
    </row>
    <row r="81" spans="1:13" ht="7.5" customHeight="1" x14ac:dyDescent="0.2">
      <c r="A81" s="2"/>
      <c r="B81" s="28" t="s">
        <v>110</v>
      </c>
      <c r="C81" s="28"/>
      <c r="D81" s="29" t="s">
        <v>242</v>
      </c>
      <c r="E81" s="30" t="s">
        <v>90</v>
      </c>
      <c r="F81" s="41">
        <v>0.2</v>
      </c>
      <c r="G81" s="2"/>
      <c r="H81" s="28" t="s">
        <v>214</v>
      </c>
      <c r="I81" s="28"/>
      <c r="J81" s="29" t="s">
        <v>242</v>
      </c>
      <c r="K81" s="30" t="s">
        <v>87</v>
      </c>
      <c r="L81" s="41">
        <v>1</v>
      </c>
      <c r="M81" s="2"/>
    </row>
    <row r="82" spans="1:13" ht="7.5" customHeight="1" x14ac:dyDescent="0.2">
      <c r="A82" s="2"/>
      <c r="B82" s="28" t="s">
        <v>111</v>
      </c>
      <c r="C82" s="28"/>
      <c r="D82" s="29" t="s">
        <v>73</v>
      </c>
      <c r="E82" s="30" t="s">
        <v>219</v>
      </c>
      <c r="F82" s="41">
        <v>6</v>
      </c>
      <c r="G82" s="2"/>
      <c r="H82" s="28" t="s">
        <v>215</v>
      </c>
      <c r="I82" s="28"/>
      <c r="J82" s="29" t="s">
        <v>75</v>
      </c>
      <c r="K82" s="30" t="s">
        <v>90</v>
      </c>
      <c r="L82" s="41">
        <v>0.2</v>
      </c>
      <c r="M82" s="2"/>
    </row>
    <row r="83" spans="1:13" ht="7.5" customHeight="1" x14ac:dyDescent="0.2">
      <c r="A83" s="2"/>
      <c r="B83" s="28" t="s">
        <v>112</v>
      </c>
      <c r="C83" s="28"/>
      <c r="D83" s="29" t="s">
        <v>68</v>
      </c>
      <c r="E83" s="30" t="s">
        <v>87</v>
      </c>
      <c r="F83" s="41">
        <v>1</v>
      </c>
      <c r="G83" s="2"/>
      <c r="H83" s="28" t="s">
        <v>216</v>
      </c>
      <c r="I83" s="28"/>
      <c r="J83" s="29" t="s">
        <v>77</v>
      </c>
      <c r="K83" s="30" t="s">
        <v>87</v>
      </c>
      <c r="L83" s="41">
        <v>1</v>
      </c>
      <c r="M83" s="2"/>
    </row>
    <row r="84" spans="1:13" ht="7.5" customHeight="1" x14ac:dyDescent="0.2">
      <c r="A84" s="2"/>
      <c r="B84" s="28" t="s">
        <v>113</v>
      </c>
      <c r="C84" s="28"/>
      <c r="D84" s="29" t="s">
        <v>70</v>
      </c>
      <c r="E84" s="30" t="s">
        <v>89</v>
      </c>
      <c r="F84" s="41">
        <v>2</v>
      </c>
      <c r="G84" s="2"/>
      <c r="H84" s="31" t="s">
        <v>217</v>
      </c>
      <c r="I84" s="31"/>
      <c r="J84" s="32" t="s">
        <v>242</v>
      </c>
      <c r="K84" s="33" t="s">
        <v>87</v>
      </c>
      <c r="L84" s="42">
        <v>1</v>
      </c>
      <c r="M84" s="2"/>
    </row>
    <row r="85" spans="1:13" ht="7.5" customHeight="1" x14ac:dyDescent="0.2">
      <c r="A85" s="2"/>
      <c r="B85" s="28" t="s">
        <v>114</v>
      </c>
      <c r="C85" s="28"/>
      <c r="D85" s="29" t="s">
        <v>75</v>
      </c>
      <c r="E85" s="30" t="s">
        <v>87</v>
      </c>
      <c r="F85" s="41">
        <v>1</v>
      </c>
      <c r="G85" s="2"/>
      <c r="H85" s="2"/>
      <c r="I85" s="2"/>
      <c r="J85" s="2"/>
      <c r="K85" s="2"/>
      <c r="L85" s="2"/>
      <c r="M85" s="2"/>
    </row>
    <row r="86" spans="1:13" x14ac:dyDescent="0.2">
      <c r="A86" s="2"/>
      <c r="B86" s="28" t="s">
        <v>115</v>
      </c>
      <c r="C86" s="28"/>
      <c r="D86" s="29" t="s">
        <v>73</v>
      </c>
      <c r="E86" s="30" t="s">
        <v>88</v>
      </c>
      <c r="F86" s="41">
        <v>3</v>
      </c>
      <c r="G86" s="2"/>
      <c r="H86" s="2"/>
      <c r="I86" s="2"/>
      <c r="J86" s="2"/>
      <c r="K86" s="2"/>
      <c r="L86" s="2"/>
      <c r="M86" s="2"/>
    </row>
    <row r="87" spans="1:13" x14ac:dyDescent="0.2">
      <c r="A87" s="2"/>
      <c r="B87" s="28" t="s">
        <v>116</v>
      </c>
      <c r="C87" s="28"/>
      <c r="D87" s="29" t="s">
        <v>75</v>
      </c>
      <c r="E87" s="30" t="s">
        <v>87</v>
      </c>
      <c r="F87" s="41">
        <v>1</v>
      </c>
      <c r="G87" s="2"/>
      <c r="H87" s="2"/>
      <c r="I87" s="62" t="s">
        <v>220</v>
      </c>
      <c r="J87" s="63"/>
      <c r="K87" s="63"/>
      <c r="L87" s="64"/>
      <c r="M87" s="2"/>
    </row>
    <row r="88" spans="1:13" x14ac:dyDescent="0.2">
      <c r="A88" s="2"/>
      <c r="B88" s="28" t="s">
        <v>117</v>
      </c>
      <c r="C88" s="28"/>
      <c r="D88" s="29" t="s">
        <v>66</v>
      </c>
      <c r="E88" s="30" t="s">
        <v>87</v>
      </c>
      <c r="F88" s="41">
        <v>1</v>
      </c>
      <c r="G88" s="2"/>
      <c r="H88" s="14" t="s">
        <v>62</v>
      </c>
      <c r="I88" s="14"/>
      <c r="J88" s="15" t="s">
        <v>221</v>
      </c>
      <c r="K88" s="65" t="s">
        <v>229</v>
      </c>
      <c r="L88" s="66"/>
      <c r="M88" s="2"/>
    </row>
    <row r="89" spans="1:13" ht="8.25" customHeight="1" x14ac:dyDescent="0.2">
      <c r="A89" s="2"/>
      <c r="B89" s="28" t="s">
        <v>118</v>
      </c>
      <c r="C89" s="28"/>
      <c r="D89" s="29" t="s">
        <v>75</v>
      </c>
      <c r="E89" s="30" t="s">
        <v>87</v>
      </c>
      <c r="F89" s="41">
        <v>1</v>
      </c>
      <c r="G89" s="2"/>
      <c r="H89" s="25" t="s">
        <v>222</v>
      </c>
      <c r="I89" s="25"/>
      <c r="J89" s="26" t="s">
        <v>234</v>
      </c>
      <c r="K89" s="56">
        <v>17</v>
      </c>
      <c r="L89" s="57"/>
      <c r="M89" s="2"/>
    </row>
    <row r="90" spans="1:13" x14ac:dyDescent="0.2">
      <c r="A90" s="2"/>
      <c r="B90" s="28" t="s">
        <v>119</v>
      </c>
      <c r="C90" s="28"/>
      <c r="D90" s="29" t="s">
        <v>239</v>
      </c>
      <c r="E90" s="30" t="s">
        <v>87</v>
      </c>
      <c r="F90" s="41">
        <v>1</v>
      </c>
      <c r="G90" s="2"/>
      <c r="H90" s="28" t="s">
        <v>223</v>
      </c>
      <c r="I90" s="28"/>
      <c r="J90" s="29" t="s">
        <v>235</v>
      </c>
      <c r="K90" s="60">
        <v>9</v>
      </c>
      <c r="L90" s="61"/>
      <c r="M90" s="2"/>
    </row>
    <row r="91" spans="1:13" x14ac:dyDescent="0.2">
      <c r="A91" s="2"/>
      <c r="B91" s="28" t="s">
        <v>120</v>
      </c>
      <c r="C91" s="28"/>
      <c r="D91" s="29" t="s">
        <v>78</v>
      </c>
      <c r="E91" s="30" t="s">
        <v>90</v>
      </c>
      <c r="F91" s="41">
        <v>0.2</v>
      </c>
      <c r="G91" s="2"/>
      <c r="H91" s="28" t="s">
        <v>224</v>
      </c>
      <c r="I91" s="28"/>
      <c r="J91" s="29" t="s">
        <v>157</v>
      </c>
      <c r="K91" s="60">
        <v>22</v>
      </c>
      <c r="L91" s="61"/>
      <c r="M91" s="2"/>
    </row>
    <row r="92" spans="1:13" x14ac:dyDescent="0.2">
      <c r="A92" s="2"/>
      <c r="B92" s="28" t="s">
        <v>121</v>
      </c>
      <c r="C92" s="28"/>
      <c r="D92" s="29" t="s">
        <v>76</v>
      </c>
      <c r="E92" s="30" t="s">
        <v>90</v>
      </c>
      <c r="F92" s="41">
        <v>0.2</v>
      </c>
      <c r="G92" s="2"/>
      <c r="H92" s="28" t="s">
        <v>225</v>
      </c>
      <c r="I92" s="28"/>
      <c r="J92" s="29" t="s">
        <v>236</v>
      </c>
      <c r="K92" s="60">
        <v>11</v>
      </c>
      <c r="L92" s="61"/>
      <c r="M92" s="2"/>
    </row>
    <row r="93" spans="1:13" x14ac:dyDescent="0.2">
      <c r="A93" s="2"/>
      <c r="B93" s="28" t="s">
        <v>122</v>
      </c>
      <c r="C93" s="28"/>
      <c r="D93" s="29" t="s">
        <v>75</v>
      </c>
      <c r="E93" s="30" t="s">
        <v>87</v>
      </c>
      <c r="F93" s="41">
        <v>1</v>
      </c>
      <c r="G93" s="2"/>
      <c r="H93" s="28" t="s">
        <v>226</v>
      </c>
      <c r="I93" s="28"/>
      <c r="J93" s="29" t="s">
        <v>66</v>
      </c>
      <c r="K93" s="60">
        <v>20</v>
      </c>
      <c r="L93" s="61"/>
      <c r="M93" s="2"/>
    </row>
    <row r="94" spans="1:13" x14ac:dyDescent="0.2">
      <c r="A94" s="2"/>
      <c r="B94" s="28" t="s">
        <v>123</v>
      </c>
      <c r="C94" s="28"/>
      <c r="D94" s="29" t="s">
        <v>75</v>
      </c>
      <c r="E94" s="30" t="s">
        <v>87</v>
      </c>
      <c r="F94" s="41">
        <v>1</v>
      </c>
      <c r="G94" s="2"/>
      <c r="H94" s="28" t="s">
        <v>227</v>
      </c>
      <c r="I94" s="28"/>
      <c r="J94" s="29" t="s">
        <v>237</v>
      </c>
      <c r="K94" s="60">
        <v>11</v>
      </c>
      <c r="L94" s="61"/>
      <c r="M94" s="2"/>
    </row>
    <row r="95" spans="1:13" x14ac:dyDescent="0.2">
      <c r="A95" s="2"/>
      <c r="B95" s="28" t="s">
        <v>124</v>
      </c>
      <c r="C95" s="28"/>
      <c r="D95" s="29" t="s">
        <v>70</v>
      </c>
      <c r="E95" s="30" t="s">
        <v>87</v>
      </c>
      <c r="F95" s="41">
        <v>1</v>
      </c>
      <c r="G95" s="2"/>
      <c r="H95" s="31" t="s">
        <v>228</v>
      </c>
      <c r="I95" s="31"/>
      <c r="J95" s="32" t="s">
        <v>236</v>
      </c>
      <c r="K95" s="58">
        <v>5</v>
      </c>
      <c r="L95" s="59"/>
      <c r="M95" s="2"/>
    </row>
    <row r="96" spans="1:13" x14ac:dyDescent="0.2">
      <c r="A96" s="2"/>
      <c r="B96" s="28" t="s">
        <v>125</v>
      </c>
      <c r="C96" s="28"/>
      <c r="D96" s="29" t="s">
        <v>75</v>
      </c>
      <c r="E96" s="30" t="s">
        <v>87</v>
      </c>
      <c r="F96" s="41">
        <v>1</v>
      </c>
      <c r="G96" s="2"/>
      <c r="H96" s="2"/>
      <c r="I96" s="2"/>
      <c r="J96" s="2"/>
      <c r="K96" s="2"/>
      <c r="L96" s="2"/>
      <c r="M96" s="2"/>
    </row>
    <row r="97" spans="1:13" x14ac:dyDescent="0.2">
      <c r="A97" s="2"/>
      <c r="B97" s="31" t="s">
        <v>126</v>
      </c>
      <c r="C97" s="31"/>
      <c r="D97" s="32" t="s">
        <v>70</v>
      </c>
      <c r="E97" s="33" t="s">
        <v>88</v>
      </c>
      <c r="F97" s="42">
        <v>3</v>
      </c>
      <c r="G97" s="2"/>
      <c r="H97" s="2"/>
      <c r="I97" s="2"/>
      <c r="J97" s="2"/>
      <c r="K97" s="2"/>
      <c r="L97" s="2"/>
      <c r="M97" s="2"/>
    </row>
  </sheetData>
  <mergeCells count="12">
    <mergeCell ref="C2:F2"/>
    <mergeCell ref="C12:F12"/>
    <mergeCell ref="C53:F53"/>
    <mergeCell ref="I87:L87"/>
    <mergeCell ref="K88:L88"/>
    <mergeCell ref="K89:L89"/>
    <mergeCell ref="K95:L95"/>
    <mergeCell ref="K94:L94"/>
    <mergeCell ref="K93:L93"/>
    <mergeCell ref="K92:L92"/>
    <mergeCell ref="K91:L91"/>
    <mergeCell ref="K90:L9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DD5DD-D2D4-4FDB-8F2D-884B76A66575}">
  <dimension ref="A1:T58"/>
  <sheetViews>
    <sheetView tabSelected="1" zoomScale="160" zoomScaleNormal="160" workbookViewId="0">
      <selection activeCell="B38" sqref="B38"/>
    </sheetView>
  </sheetViews>
  <sheetFormatPr defaultColWidth="0" defaultRowHeight="12.75" zeroHeight="1" x14ac:dyDescent="0.2"/>
  <cols>
    <col min="1" max="1" width="1.6640625" customWidth="1"/>
    <col min="2" max="2" width="20" customWidth="1"/>
    <col min="3" max="3" width="3" style="90" customWidth="1"/>
    <col min="4" max="4" width="6.6640625" style="96" bestFit="1" customWidth="1"/>
    <col min="5" max="5" width="4.6640625" bestFit="1" customWidth="1"/>
    <col min="6" max="6" width="4.6640625" style="98" bestFit="1" customWidth="1"/>
    <col min="7" max="7" width="5.5" customWidth="1"/>
    <col min="8" max="19" width="9.33203125" hidden="1" customWidth="1"/>
    <col min="20" max="20" width="0" hidden="1" customWidth="1"/>
    <col min="21" max="16384" width="9.33203125" hidden="1"/>
  </cols>
  <sheetData>
    <row r="1" spans="1:7" ht="9.75" customHeight="1" x14ac:dyDescent="0.2">
      <c r="A1" s="23"/>
      <c r="B1" s="49" t="s">
        <v>248</v>
      </c>
      <c r="C1" s="82"/>
      <c r="D1" s="70" t="s">
        <v>244</v>
      </c>
      <c r="E1" s="71"/>
      <c r="F1" s="72"/>
      <c r="G1" s="23"/>
    </row>
    <row r="2" spans="1:7" ht="9.75" customHeight="1" x14ac:dyDescent="0.2">
      <c r="A2" s="23"/>
      <c r="B2" s="49" t="s">
        <v>64</v>
      </c>
      <c r="C2" s="82"/>
      <c r="D2" s="70" t="s">
        <v>1</v>
      </c>
      <c r="E2" s="71"/>
      <c r="F2" s="72"/>
      <c r="G2" s="23"/>
    </row>
    <row r="3" spans="1:7" ht="9.75" customHeight="1" x14ac:dyDescent="0.2">
      <c r="A3" s="23"/>
      <c r="B3" s="49" t="s">
        <v>250</v>
      </c>
      <c r="C3" s="82"/>
      <c r="D3" s="70">
        <v>0</v>
      </c>
      <c r="E3" s="71"/>
      <c r="F3" s="72"/>
      <c r="G3" s="23"/>
    </row>
    <row r="4" spans="1:7" ht="9.75" customHeight="1" x14ac:dyDescent="0.2">
      <c r="A4" s="23"/>
      <c r="B4" s="50" t="s">
        <v>249</v>
      </c>
      <c r="C4" s="83"/>
      <c r="D4" s="73">
        <v>3</v>
      </c>
      <c r="E4" s="74"/>
      <c r="F4" s="75"/>
      <c r="G4" s="23"/>
    </row>
    <row r="5" spans="1:7" ht="9.75" customHeight="1" thickBot="1" x14ac:dyDescent="0.25">
      <c r="A5" s="23"/>
      <c r="B5" s="52" t="s">
        <v>247</v>
      </c>
      <c r="C5" s="84"/>
      <c r="D5" s="76">
        <f>VLOOKUP(D2,Sheet2!L1:N6,3)</f>
        <v>21</v>
      </c>
      <c r="E5" s="77"/>
      <c r="F5" s="78"/>
      <c r="G5" s="23"/>
    </row>
    <row r="6" spans="1:7" ht="6" customHeight="1" thickTop="1" x14ac:dyDescent="0.2">
      <c r="A6" s="23"/>
      <c r="B6" s="51"/>
      <c r="C6" s="85"/>
      <c r="D6" s="91"/>
      <c r="E6" s="51"/>
      <c r="F6" s="97"/>
      <c r="G6" s="23"/>
    </row>
    <row r="7" spans="1:7" x14ac:dyDescent="0.2">
      <c r="A7" s="22"/>
      <c r="B7" s="80" t="s">
        <v>238</v>
      </c>
      <c r="C7" s="81" t="s">
        <v>257</v>
      </c>
      <c r="D7" s="92" t="s">
        <v>243</v>
      </c>
      <c r="E7" s="81" t="s">
        <v>64</v>
      </c>
      <c r="F7" s="92" t="s">
        <v>10</v>
      </c>
      <c r="G7" s="23"/>
    </row>
    <row r="8" spans="1:7" ht="8.25" customHeight="1" x14ac:dyDescent="0.2">
      <c r="A8" s="2"/>
      <c r="B8" s="79" t="s">
        <v>153</v>
      </c>
      <c r="C8" s="86">
        <v>1</v>
      </c>
      <c r="D8" s="93">
        <f ca="1">VLOOKUP($B$8:$B$56,Sheet2!$A$1:$D$174,2,)</f>
        <v>50</v>
      </c>
      <c r="E8" s="48" t="str">
        <f>VLOOKUP($B$8:$B$56,Sheet2!$A$1:$D$174,3,)</f>
        <v>L</v>
      </c>
      <c r="F8" s="93">
        <f>VLOOKUP($B$8:$B$56,Sheet2!$A$1:$D$174,4,)*C8</f>
        <v>3</v>
      </c>
      <c r="G8" s="67" t="s">
        <v>245</v>
      </c>
    </row>
    <row r="9" spans="1:7" ht="8.25" customHeight="1" x14ac:dyDescent="0.2">
      <c r="A9" s="2"/>
      <c r="B9" s="28" t="s">
        <v>20</v>
      </c>
      <c r="C9" s="86">
        <v>1</v>
      </c>
      <c r="D9" s="94">
        <f ca="1">VLOOKUP($B$8:$B$56,Sheet2!$A$1:$D$174,2,)</f>
        <v>2</v>
      </c>
      <c r="E9" s="44" t="str">
        <f>VLOOKUP($B$8:$B$56,Sheet2!$A$1:$D$174,3,)</f>
        <v>S</v>
      </c>
      <c r="F9" s="94">
        <f>VLOOKUP($B$8:$B$56,Sheet2!$A$1:$D$174,4,)*C9</f>
        <v>1</v>
      </c>
      <c r="G9" s="68"/>
    </row>
    <row r="10" spans="1:7" ht="8.25" customHeight="1" x14ac:dyDescent="0.2">
      <c r="A10" s="2"/>
      <c r="B10" s="28" t="s">
        <v>158</v>
      </c>
      <c r="C10" s="86">
        <v>1</v>
      </c>
      <c r="D10" s="94">
        <f ca="1">VLOOKUP($B$8:$B$56,Sheet2!$A$1:$D$174,2,)</f>
        <v>0.2</v>
      </c>
      <c r="E10" s="44" t="str">
        <f>VLOOKUP($B$8:$B$56,Sheet2!$A$1:$D$174,3,)</f>
        <v>S</v>
      </c>
      <c r="F10" s="94">
        <f>VLOOKUP($B$8:$B$56,Sheet2!$A$1:$D$174,4,)*C10</f>
        <v>1</v>
      </c>
      <c r="G10" s="68"/>
    </row>
    <row r="11" spans="1:7" ht="8.25" customHeight="1" x14ac:dyDescent="0.2">
      <c r="A11" s="2"/>
      <c r="B11" s="28" t="s">
        <v>194</v>
      </c>
      <c r="C11" s="86">
        <v>1</v>
      </c>
      <c r="D11" s="94">
        <f ca="1">VLOOKUP($B$8:$B$56,Sheet2!$A$1:$D$174,2,)</f>
        <v>0.5</v>
      </c>
      <c r="E11" s="44" t="str">
        <f>VLOOKUP($B$8:$B$56,Sheet2!$A$1:$D$174,3,)</f>
        <v>S</v>
      </c>
      <c r="F11" s="94">
        <f>VLOOKUP($B$8:$B$56,Sheet2!$A$1:$D$174,4,)*C11</f>
        <v>1</v>
      </c>
      <c r="G11" s="68"/>
    </row>
    <row r="12" spans="1:7" ht="8.25" customHeight="1" x14ac:dyDescent="0.2">
      <c r="A12" s="2"/>
      <c r="B12" s="28" t="s">
        <v>182</v>
      </c>
      <c r="C12" s="86">
        <v>1</v>
      </c>
      <c r="D12" s="94">
        <f ca="1">VLOOKUP($B$8:$B$56,Sheet2!$A$1:$D$174,2,)</f>
        <v>1</v>
      </c>
      <c r="E12" s="44" t="str">
        <f>VLOOKUP($B$8:$B$56,Sheet2!$A$1:$D$174,3,)</f>
        <v>M</v>
      </c>
      <c r="F12" s="94">
        <f>VLOOKUP($B$8:$B$56,Sheet2!$A$1:$D$174,4,)*C12</f>
        <v>2</v>
      </c>
      <c r="G12" s="68"/>
    </row>
    <row r="13" spans="1:7" ht="8.25" customHeight="1" x14ac:dyDescent="0.2">
      <c r="A13" s="2"/>
      <c r="B13" s="28" t="s">
        <v>177</v>
      </c>
      <c r="C13" s="86">
        <v>1</v>
      </c>
      <c r="D13" s="94">
        <f ca="1">VLOOKUP($B$8:$B$56,Sheet2!$A$1:$D$174,2,)</f>
        <v>0</v>
      </c>
      <c r="E13" s="44" t="str">
        <f>VLOOKUP($B$8:$B$56,Sheet2!$A$1:$D$174,3,)</f>
        <v>T</v>
      </c>
      <c r="F13" s="94">
        <f>VLOOKUP($B$8:$B$56,Sheet2!$A$1:$D$174,4,)*C13</f>
        <v>0.2</v>
      </c>
      <c r="G13" s="68"/>
    </row>
    <row r="14" spans="1:7" ht="8.25" customHeight="1" x14ac:dyDescent="0.2">
      <c r="A14" s="2"/>
      <c r="B14" s="28" t="s">
        <v>83</v>
      </c>
      <c r="C14" s="48">
        <v>3</v>
      </c>
      <c r="D14" s="94">
        <f ca="1">VLOOKUP($B$8:$B$56,Sheet2!$A$1:$D$174,2,)</f>
        <v>1</v>
      </c>
      <c r="E14" s="44" t="str">
        <f>VLOOKUP($B$8:$B$56,Sheet2!$A$1:$D$174,3,)</f>
        <v>S</v>
      </c>
      <c r="F14" s="94">
        <f>VLOOKUP($B$8:$B$56,Sheet2!$A$1:$D$174,4,)*C14</f>
        <v>3</v>
      </c>
      <c r="G14" s="68"/>
    </row>
    <row r="15" spans="1:7" ht="8.25" customHeight="1" x14ac:dyDescent="0.2">
      <c r="A15" s="2"/>
      <c r="B15" s="45"/>
      <c r="C15" s="48"/>
      <c r="D15" s="94" t="e">
        <f>VLOOKUP($B$8:$B$56,Sheet2!$A$1:$D$174,2,)</f>
        <v>#N/A</v>
      </c>
      <c r="E15" s="44" t="e">
        <f>VLOOKUP($B$8:$B$56,Sheet2!$A$1:$D$174,3,)</f>
        <v>#N/A</v>
      </c>
      <c r="F15" s="94" t="e">
        <f>VLOOKUP($B$8:$B$56,Sheet2!$A$1:$D$174,4,)*C15</f>
        <v>#N/A</v>
      </c>
      <c r="G15" s="68"/>
    </row>
    <row r="16" spans="1:7" ht="8.25" customHeight="1" x14ac:dyDescent="0.2">
      <c r="A16" s="2"/>
      <c r="B16" s="28"/>
      <c r="C16" s="86"/>
      <c r="D16" s="94" t="e">
        <f>VLOOKUP($B$8:$B$56,Sheet2!$A$1:$D$174,2,)</f>
        <v>#N/A</v>
      </c>
      <c r="E16" s="44" t="e">
        <f>VLOOKUP($B$8:$B$56,Sheet2!$A$1:$D$174,3,)</f>
        <v>#N/A</v>
      </c>
      <c r="F16" s="94" t="e">
        <f>VLOOKUP($B$8:$B$56,Sheet2!$A$1:$D$174,4,)*C16</f>
        <v>#N/A</v>
      </c>
      <c r="G16" s="68"/>
    </row>
    <row r="17" spans="1:7" ht="8.25" customHeight="1" x14ac:dyDescent="0.2">
      <c r="A17" s="2"/>
      <c r="B17" s="45"/>
      <c r="C17" s="48"/>
      <c r="D17" s="94" t="e">
        <f>VLOOKUP($B$8:$B$56,Sheet2!$A$1:$D$174,2,)</f>
        <v>#N/A</v>
      </c>
      <c r="E17" s="44" t="e">
        <f>VLOOKUP($B$8:$B$56,Sheet2!$A$1:$D$174,3,)</f>
        <v>#N/A</v>
      </c>
      <c r="F17" s="94" t="e">
        <f>VLOOKUP($B$8:$B$56,Sheet2!$A$1:$D$174,4,)*C17</f>
        <v>#N/A</v>
      </c>
      <c r="G17" s="68"/>
    </row>
    <row r="18" spans="1:7" ht="8.25" customHeight="1" x14ac:dyDescent="0.2">
      <c r="A18" s="2"/>
      <c r="B18" s="45"/>
      <c r="C18" s="48"/>
      <c r="D18" s="94" t="e">
        <f>VLOOKUP($B$8:$B$56,Sheet2!$A$1:$D$174,2,)</f>
        <v>#N/A</v>
      </c>
      <c r="E18" s="44" t="e">
        <f>VLOOKUP($B$8:$B$56,Sheet2!$A$1:$D$174,3,)</f>
        <v>#N/A</v>
      </c>
      <c r="F18" s="94" t="e">
        <f>VLOOKUP($B$8:$B$56,Sheet2!$A$1:$D$174,4,)*C18</f>
        <v>#N/A</v>
      </c>
      <c r="G18" s="68"/>
    </row>
    <row r="19" spans="1:7" ht="8.25" customHeight="1" x14ac:dyDescent="0.2">
      <c r="A19" s="2"/>
      <c r="B19" s="45"/>
      <c r="C19" s="48"/>
      <c r="D19" s="94" t="e">
        <f>VLOOKUP($B$8:$B$56,Sheet2!$A$1:$D$174,2,)</f>
        <v>#N/A</v>
      </c>
      <c r="E19" s="44" t="e">
        <f>VLOOKUP($B$8:$B$56,Sheet2!$A$1:$D$174,3,)</f>
        <v>#N/A</v>
      </c>
      <c r="F19" s="94" t="e">
        <f>VLOOKUP($B$8:$B$56,Sheet2!$A$1:$D$174,4,)*C19</f>
        <v>#N/A</v>
      </c>
      <c r="G19" s="68"/>
    </row>
    <row r="20" spans="1:7" ht="8.25" customHeight="1" x14ac:dyDescent="0.2">
      <c r="A20" s="2"/>
      <c r="B20" s="45"/>
      <c r="C20" s="48"/>
      <c r="D20" s="94" t="e">
        <f>VLOOKUP($B$8:$B$56,Sheet2!$A$1:$D$174,2,)</f>
        <v>#N/A</v>
      </c>
      <c r="E20" s="44" t="e">
        <f>VLOOKUP($B$8:$B$56,Sheet2!$A$1:$D$174,3,)</f>
        <v>#N/A</v>
      </c>
      <c r="F20" s="94" t="e">
        <f>VLOOKUP($B$8:$B$56,Sheet2!$A$1:$D$174,4,)*C20</f>
        <v>#N/A</v>
      </c>
      <c r="G20" s="68"/>
    </row>
    <row r="21" spans="1:7" ht="8.25" customHeight="1" x14ac:dyDescent="0.2">
      <c r="A21" s="2"/>
      <c r="B21" s="45"/>
      <c r="C21" s="48"/>
      <c r="D21" s="94" t="e">
        <f>VLOOKUP($B$8:$B$56,Sheet2!$A$1:$D$174,2,)</f>
        <v>#N/A</v>
      </c>
      <c r="E21" s="44" t="e">
        <f>VLOOKUP($B$8:$B$56,Sheet2!$A$1:$D$174,3,)</f>
        <v>#N/A</v>
      </c>
      <c r="F21" s="94" t="e">
        <f>VLOOKUP($B$8:$B$56,Sheet2!$A$1:$D$174,4,)*C21</f>
        <v>#N/A</v>
      </c>
      <c r="G21" s="68"/>
    </row>
    <row r="22" spans="1:7" ht="8.25" customHeight="1" x14ac:dyDescent="0.2">
      <c r="A22" s="2"/>
      <c r="B22" s="45"/>
      <c r="C22" s="48"/>
      <c r="D22" s="94" t="e">
        <f>VLOOKUP($B$8:$B$56,Sheet2!$A$1:$D$174,2,)</f>
        <v>#N/A</v>
      </c>
      <c r="E22" s="44" t="e">
        <f>VLOOKUP($B$8:$B$56,Sheet2!$A$1:$D$174,3,)</f>
        <v>#N/A</v>
      </c>
      <c r="F22" s="94" t="e">
        <f>VLOOKUP($B$8:$B$56,Sheet2!$A$1:$D$174,4,)*C22</f>
        <v>#N/A</v>
      </c>
      <c r="G22" s="68"/>
    </row>
    <row r="23" spans="1:7" ht="8.25" customHeight="1" x14ac:dyDescent="0.2">
      <c r="A23" s="2"/>
      <c r="B23" s="45"/>
      <c r="C23" s="48"/>
      <c r="D23" s="94" t="e">
        <f>VLOOKUP($B$8:$B$56,Sheet2!$A$1:$D$174,2,)</f>
        <v>#N/A</v>
      </c>
      <c r="E23" s="44" t="e">
        <f>VLOOKUP($B$8:$B$56,Sheet2!$A$1:$D$174,3,)</f>
        <v>#N/A</v>
      </c>
      <c r="F23" s="94" t="e">
        <f>VLOOKUP($B$8:$B$56,Sheet2!$A$1:$D$174,4,)*C23</f>
        <v>#N/A</v>
      </c>
      <c r="G23" s="68"/>
    </row>
    <row r="24" spans="1:7" ht="8.25" customHeight="1" x14ac:dyDescent="0.2">
      <c r="A24" s="2"/>
      <c r="B24" s="45"/>
      <c r="C24" s="48"/>
      <c r="D24" s="94" t="e">
        <f>VLOOKUP($B$8:$B$56,Sheet2!$A$1:$D$174,2,)</f>
        <v>#N/A</v>
      </c>
      <c r="E24" s="44" t="e">
        <f>VLOOKUP($B$8:$B$56,Sheet2!$A$1:$D$174,3,)</f>
        <v>#N/A</v>
      </c>
      <c r="F24" s="94" t="e">
        <f>VLOOKUP($B$8:$B$56,Sheet2!$A$1:$D$174,4,)*C24</f>
        <v>#N/A</v>
      </c>
      <c r="G24" s="68"/>
    </row>
    <row r="25" spans="1:7" ht="8.25" customHeight="1" x14ac:dyDescent="0.2">
      <c r="A25" s="2"/>
      <c r="B25" s="45"/>
      <c r="C25" s="48"/>
      <c r="D25" s="94" t="e">
        <f>VLOOKUP($B$8:$B$56,Sheet2!$A$1:$D$174,2,)</f>
        <v>#N/A</v>
      </c>
      <c r="E25" s="44" t="e">
        <f>VLOOKUP($B$8:$B$56,Sheet2!$A$1:$D$174,3,)</f>
        <v>#N/A</v>
      </c>
      <c r="F25" s="94" t="e">
        <f>VLOOKUP($B$8:$B$56,Sheet2!$A$1:$D$174,4,)*C25</f>
        <v>#N/A</v>
      </c>
      <c r="G25" s="68"/>
    </row>
    <row r="26" spans="1:7" ht="8.25" customHeight="1" x14ac:dyDescent="0.2">
      <c r="A26" s="2"/>
      <c r="B26" s="45"/>
      <c r="C26" s="48"/>
      <c r="D26" s="94" t="e">
        <f>VLOOKUP($B$8:$B$56,Sheet2!$A$1:$D$174,2,)</f>
        <v>#N/A</v>
      </c>
      <c r="E26" s="44" t="e">
        <f>VLOOKUP($B$8:$B$56,Sheet2!$A$1:$D$174,3,)</f>
        <v>#N/A</v>
      </c>
      <c r="F26" s="94" t="e">
        <f>VLOOKUP($B$8:$B$56,Sheet2!$A$1:$D$174,4,)*C26</f>
        <v>#N/A</v>
      </c>
      <c r="G26" s="68"/>
    </row>
    <row r="27" spans="1:7" ht="8.25" customHeight="1" x14ac:dyDescent="0.2">
      <c r="A27" s="2"/>
      <c r="B27" s="45"/>
      <c r="C27" s="48"/>
      <c r="D27" s="94" t="e">
        <f>VLOOKUP($B$8:$B$56,Sheet2!$A$1:$D$174,2,)</f>
        <v>#N/A</v>
      </c>
      <c r="E27" s="44" t="e">
        <f>VLOOKUP($B$8:$B$56,Sheet2!$A$1:$D$174,3,)</f>
        <v>#N/A</v>
      </c>
      <c r="F27" s="94" t="e">
        <f>VLOOKUP($B$8:$B$56,Sheet2!$A$1:$D$174,4,)*C27</f>
        <v>#N/A</v>
      </c>
      <c r="G27" s="68"/>
    </row>
    <row r="28" spans="1:7" ht="8.25" customHeight="1" x14ac:dyDescent="0.2">
      <c r="A28" s="2"/>
      <c r="B28" s="45"/>
      <c r="C28" s="48"/>
      <c r="D28" s="94" t="e">
        <f>VLOOKUP($B$8:$B$56,Sheet2!$A$1:$D$174,2,)</f>
        <v>#N/A</v>
      </c>
      <c r="E28" s="44" t="e">
        <f>VLOOKUP($B$8:$B$56,Sheet2!$A$1:$D$174,3,)</f>
        <v>#N/A</v>
      </c>
      <c r="F28" s="94" t="e">
        <f>VLOOKUP($B$8:$B$56,Sheet2!$A$1:$D$174,4,)*C28</f>
        <v>#N/A</v>
      </c>
      <c r="G28" s="68"/>
    </row>
    <row r="29" spans="1:7" ht="8.25" customHeight="1" x14ac:dyDescent="0.2">
      <c r="A29" s="2"/>
      <c r="B29" s="45"/>
      <c r="C29" s="48"/>
      <c r="D29" s="94" t="e">
        <f>VLOOKUP($B$8:$B$56,Sheet2!$A$1:$D$174,2,)</f>
        <v>#N/A</v>
      </c>
      <c r="E29" s="44" t="e">
        <f>VLOOKUP($B$8:$B$56,Sheet2!$A$1:$D$174,3,)</f>
        <v>#N/A</v>
      </c>
      <c r="F29" s="94" t="e">
        <f>VLOOKUP($B$8:$B$56,Sheet2!$A$1:$D$174,4,)*C29</f>
        <v>#N/A</v>
      </c>
      <c r="G29" s="68"/>
    </row>
    <row r="30" spans="1:7" ht="8.25" customHeight="1" x14ac:dyDescent="0.2">
      <c r="A30" s="2"/>
      <c r="B30" s="45"/>
      <c r="C30" s="48"/>
      <c r="D30" s="94" t="e">
        <f>VLOOKUP($B$8:$B$56,Sheet2!$A$1:$D$174,2,)</f>
        <v>#N/A</v>
      </c>
      <c r="E30" s="44" t="e">
        <f>VLOOKUP($B$8:$B$56,Sheet2!$A$1:$D$174,3,)</f>
        <v>#N/A</v>
      </c>
      <c r="F30" s="94" t="e">
        <f>VLOOKUP($B$8:$B$56,Sheet2!$A$1:$D$174,4,)*C30</f>
        <v>#N/A</v>
      </c>
      <c r="G30" s="68"/>
    </row>
    <row r="31" spans="1:7" ht="8.25" customHeight="1" x14ac:dyDescent="0.2">
      <c r="A31" s="2"/>
      <c r="B31" s="45"/>
      <c r="C31" s="48"/>
      <c r="D31" s="94" t="e">
        <f>VLOOKUP($B$8:$B$56,Sheet2!$A$1:$D$174,2,)</f>
        <v>#N/A</v>
      </c>
      <c r="E31" s="44" t="e">
        <f>VLOOKUP($B$8:$B$56,Sheet2!$A$1:$D$174,3,)</f>
        <v>#N/A</v>
      </c>
      <c r="F31" s="94" t="e">
        <f>VLOOKUP($B$8:$B$56,Sheet2!$A$1:$D$174,4,)*C31</f>
        <v>#N/A</v>
      </c>
      <c r="G31" s="68"/>
    </row>
    <row r="32" spans="1:7" ht="8.25" customHeight="1" x14ac:dyDescent="0.2">
      <c r="A32" s="2"/>
      <c r="B32" s="45"/>
      <c r="C32" s="48"/>
      <c r="D32" s="94" t="e">
        <f>VLOOKUP($B$8:$B$56,Sheet2!$A$1:$D$174,2,)</f>
        <v>#N/A</v>
      </c>
      <c r="E32" s="44" t="e">
        <f>VLOOKUP($B$8:$B$56,Sheet2!$A$1:$D$174,3,)</f>
        <v>#N/A</v>
      </c>
      <c r="F32" s="94" t="e">
        <f>VLOOKUP($B$8:$B$56,Sheet2!$A$1:$D$174,4,)*C32</f>
        <v>#N/A</v>
      </c>
      <c r="G32" s="68"/>
    </row>
    <row r="33" spans="1:7" ht="8.25" customHeight="1" x14ac:dyDescent="0.2">
      <c r="A33" s="2"/>
      <c r="B33" s="45"/>
      <c r="C33" s="48"/>
      <c r="D33" s="94" t="e">
        <f>VLOOKUP($B$8:$B$56,Sheet2!$A$1:$D$174,2,)</f>
        <v>#N/A</v>
      </c>
      <c r="E33" s="44" t="e">
        <f>VLOOKUP($B$8:$B$56,Sheet2!$A$1:$D$174,3,)</f>
        <v>#N/A</v>
      </c>
      <c r="F33" s="94" t="e">
        <f>VLOOKUP($B$8:$B$56,Sheet2!$A$1:$D$174,4,)*C33</f>
        <v>#N/A</v>
      </c>
      <c r="G33" s="68"/>
    </row>
    <row r="34" spans="1:7" ht="8.25" customHeight="1" x14ac:dyDescent="0.2">
      <c r="A34" s="2"/>
      <c r="B34" s="45" t="s">
        <v>251</v>
      </c>
      <c r="C34" s="48">
        <v>1</v>
      </c>
      <c r="D34" s="94" t="str">
        <f>VLOOKUP($B$8:$B$56,Sheet2!$A$1:$D$174,2,)</f>
        <v>-</v>
      </c>
      <c r="E34" s="44" t="str">
        <f>VLOOKUP($B$8:$B$56,Sheet2!$A$1:$D$174,3,)</f>
        <v>-</v>
      </c>
      <c r="F34" s="94">
        <f>VLOOKUP($B$8:$B$56,Sheet2!$A$1:$D$174,4,)*C34</f>
        <v>3</v>
      </c>
      <c r="G34" s="68"/>
    </row>
    <row r="35" spans="1:7" ht="8.25" customHeight="1" thickBot="1" x14ac:dyDescent="0.25">
      <c r="A35" s="2"/>
      <c r="B35" s="53" t="s">
        <v>254</v>
      </c>
      <c r="C35" s="87"/>
      <c r="D35" s="95" t="e">
        <f>VLOOKUP($B$8:$B$56,Sheet2!$A$1:$D$174,2,)</f>
        <v>#N/A</v>
      </c>
      <c r="E35" s="54" t="e">
        <f>VLOOKUP($B$8:$B$56,Sheet2!$A$1:$D$174,3,)</f>
        <v>#N/A</v>
      </c>
      <c r="F35" s="95" t="e">
        <f>VLOOKUP($B$8:$B$56,Sheet2!$A$1:$D$174,4,)*C35</f>
        <v>#N/A</v>
      </c>
      <c r="G35" s="69"/>
    </row>
    <row r="36" spans="1:7" ht="8.25" customHeight="1" x14ac:dyDescent="0.2">
      <c r="A36" s="2"/>
      <c r="B36" s="47" t="s">
        <v>214</v>
      </c>
      <c r="C36" s="48">
        <v>5</v>
      </c>
      <c r="D36" s="94"/>
      <c r="E36" s="44"/>
      <c r="F36" s="93">
        <v>5</v>
      </c>
      <c r="G36" s="67" t="s">
        <v>246</v>
      </c>
    </row>
    <row r="37" spans="1:7" ht="8.25" customHeight="1" x14ac:dyDescent="0.2">
      <c r="A37" s="2"/>
      <c r="B37" s="45"/>
      <c r="C37" s="46"/>
      <c r="D37" s="94"/>
      <c r="E37" s="44"/>
      <c r="F37" s="94"/>
      <c r="G37" s="68"/>
    </row>
    <row r="38" spans="1:7" ht="8.25" customHeight="1" x14ac:dyDescent="0.2">
      <c r="A38" s="2"/>
      <c r="B38" s="45"/>
      <c r="C38" s="46"/>
      <c r="D38" s="94"/>
      <c r="E38" s="44"/>
      <c r="F38" s="94"/>
      <c r="G38" s="68"/>
    </row>
    <row r="39" spans="1:7" ht="8.25" customHeight="1" x14ac:dyDescent="0.2">
      <c r="A39" s="2"/>
      <c r="B39" s="45"/>
      <c r="C39" s="46"/>
      <c r="D39" s="94"/>
      <c r="E39" s="44"/>
      <c r="F39" s="94"/>
      <c r="G39" s="68"/>
    </row>
    <row r="40" spans="1:7" ht="8.25" customHeight="1" x14ac:dyDescent="0.2">
      <c r="A40" s="2"/>
      <c r="B40" s="45"/>
      <c r="C40" s="46"/>
      <c r="D40" s="94"/>
      <c r="E40" s="44"/>
      <c r="F40" s="94"/>
      <c r="G40" s="68"/>
    </row>
    <row r="41" spans="1:7" ht="8.25" customHeight="1" x14ac:dyDescent="0.2">
      <c r="A41" s="2"/>
      <c r="B41" s="45"/>
      <c r="C41" s="46"/>
      <c r="D41" s="94"/>
      <c r="E41" s="44"/>
      <c r="F41" s="94"/>
      <c r="G41" s="68"/>
    </row>
    <row r="42" spans="1:7" ht="8.25" customHeight="1" x14ac:dyDescent="0.2">
      <c r="A42" s="2"/>
      <c r="B42" s="45"/>
      <c r="C42" s="46"/>
      <c r="D42" s="94"/>
      <c r="E42" s="44"/>
      <c r="F42" s="94"/>
      <c r="G42" s="68"/>
    </row>
    <row r="43" spans="1:7" ht="8.25" customHeight="1" x14ac:dyDescent="0.2">
      <c r="A43" s="2"/>
      <c r="B43" s="45"/>
      <c r="C43" s="46"/>
      <c r="D43" s="94"/>
      <c r="E43" s="44"/>
      <c r="F43" s="94"/>
      <c r="G43" s="68"/>
    </row>
    <row r="44" spans="1:7" ht="8.25" customHeight="1" x14ac:dyDescent="0.2">
      <c r="A44" s="2"/>
      <c r="B44" s="45"/>
      <c r="C44" s="46"/>
      <c r="D44" s="94"/>
      <c r="E44" s="44"/>
      <c r="F44" s="94"/>
      <c r="G44" s="68"/>
    </row>
    <row r="45" spans="1:7" ht="8.25" customHeight="1" x14ac:dyDescent="0.2">
      <c r="A45" s="2"/>
      <c r="B45" s="45"/>
      <c r="C45" s="46"/>
      <c r="D45" s="94"/>
      <c r="E45" s="44"/>
      <c r="F45" s="94"/>
      <c r="G45" s="68"/>
    </row>
    <row r="46" spans="1:7" ht="8.25" customHeight="1" x14ac:dyDescent="0.2">
      <c r="A46" s="2"/>
      <c r="B46" s="45"/>
      <c r="C46" s="46"/>
      <c r="D46" s="94"/>
      <c r="E46" s="44"/>
      <c r="F46" s="94"/>
      <c r="G46" s="68"/>
    </row>
    <row r="47" spans="1:7" ht="8.25" customHeight="1" x14ac:dyDescent="0.2">
      <c r="A47" s="2"/>
      <c r="B47" s="45"/>
      <c r="C47" s="46"/>
      <c r="D47" s="94"/>
      <c r="E47" s="44"/>
      <c r="F47" s="94"/>
      <c r="G47" s="68"/>
    </row>
    <row r="48" spans="1:7" ht="8.25" customHeight="1" x14ac:dyDescent="0.2">
      <c r="A48" s="2"/>
      <c r="B48" s="45"/>
      <c r="C48" s="46"/>
      <c r="D48" s="94"/>
      <c r="E48" s="44"/>
      <c r="F48" s="94"/>
      <c r="G48" s="68"/>
    </row>
    <row r="49" spans="1:7" ht="8.25" customHeight="1" x14ac:dyDescent="0.2">
      <c r="A49" s="2"/>
      <c r="B49" s="45"/>
      <c r="C49" s="46"/>
      <c r="D49" s="94"/>
      <c r="E49" s="44"/>
      <c r="F49" s="94"/>
      <c r="G49" s="68"/>
    </row>
    <row r="50" spans="1:7" ht="8.25" customHeight="1" x14ac:dyDescent="0.2">
      <c r="A50" s="2"/>
      <c r="B50" s="45"/>
      <c r="C50" s="46"/>
      <c r="D50" s="94"/>
      <c r="E50" s="44"/>
      <c r="F50" s="94"/>
      <c r="G50" s="68"/>
    </row>
    <row r="51" spans="1:7" ht="8.25" customHeight="1" x14ac:dyDescent="0.2">
      <c r="A51" s="2"/>
      <c r="B51" s="45"/>
      <c r="C51" s="46"/>
      <c r="D51" s="94"/>
      <c r="E51" s="44"/>
      <c r="F51" s="94"/>
      <c r="G51" s="68"/>
    </row>
    <row r="52" spans="1:7" ht="8.25" customHeight="1" x14ac:dyDescent="0.2">
      <c r="A52" s="2"/>
      <c r="B52" s="45"/>
      <c r="C52" s="46"/>
      <c r="D52" s="94"/>
      <c r="E52" s="44"/>
      <c r="F52" s="94"/>
      <c r="G52" s="68"/>
    </row>
    <row r="53" spans="1:7" ht="8.25" customHeight="1" x14ac:dyDescent="0.2">
      <c r="A53" s="2"/>
      <c r="B53" s="45"/>
      <c r="C53" s="46"/>
      <c r="D53" s="94"/>
      <c r="E53" s="44"/>
      <c r="F53" s="94"/>
      <c r="G53" s="68"/>
    </row>
    <row r="54" spans="1:7" ht="8.25" customHeight="1" x14ac:dyDescent="0.2">
      <c r="A54" s="2"/>
      <c r="B54" s="45"/>
      <c r="C54" s="46"/>
      <c r="D54" s="94"/>
      <c r="E54" s="44"/>
      <c r="F54" s="94"/>
      <c r="G54" s="68"/>
    </row>
    <row r="55" spans="1:7" ht="8.25" customHeight="1" x14ac:dyDescent="0.2">
      <c r="A55" s="2"/>
      <c r="B55" s="100"/>
      <c r="C55" s="101"/>
      <c r="D55" s="102"/>
      <c r="E55" s="103"/>
      <c r="F55" s="102"/>
      <c r="G55" s="68"/>
    </row>
    <row r="56" spans="1:7" ht="8.25" customHeight="1" x14ac:dyDescent="0.2">
      <c r="A56" s="2"/>
      <c r="B56" s="9"/>
      <c r="C56" s="99"/>
      <c r="D56" s="93"/>
      <c r="E56" s="48"/>
      <c r="F56" s="93"/>
      <c r="G56" s="68"/>
    </row>
    <row r="57" spans="1:7" ht="14.25" customHeight="1" thickBot="1" x14ac:dyDescent="0.25">
      <c r="A57" s="2"/>
      <c r="B57" s="24"/>
      <c r="C57" s="88"/>
      <c r="D57" s="107">
        <f ca="1">SUMIF(D8:D56, "&lt;&gt;#N/A")</f>
        <v>54.7</v>
      </c>
      <c r="E57" s="108"/>
      <c r="F57" s="107">
        <f t="shared" ref="F57" si="0">SUMIF(F8:F56, "&lt;&gt;#N/A")</f>
        <v>19.2</v>
      </c>
      <c r="G57" s="1"/>
    </row>
    <row r="58" spans="1:7" ht="12.75" customHeight="1" thickTop="1" x14ac:dyDescent="0.2">
      <c r="A58" s="1"/>
      <c r="B58" s="1"/>
      <c r="C58" s="89"/>
      <c r="D58" s="104"/>
      <c r="E58" s="105"/>
      <c r="F58" s="106"/>
      <c r="G58" s="1"/>
    </row>
  </sheetData>
  <dataConsolidate/>
  <mergeCells count="7">
    <mergeCell ref="G8:G35"/>
    <mergeCell ref="G36:G56"/>
    <mergeCell ref="D1:F1"/>
    <mergeCell ref="D3:F3"/>
    <mergeCell ref="D4:F4"/>
    <mergeCell ref="D5:F5"/>
    <mergeCell ref="D2:F2"/>
  </mergeCells>
  <conditionalFormatting sqref="D8:F57">
    <cfRule type="expression" dxfId="0" priority="1">
      <formula>ISNA(D8)</formula>
    </cfRule>
  </conditionalFormatting>
  <dataValidations count="2">
    <dataValidation type="whole" allowBlank="1" showInputMessage="1" showErrorMessage="1" sqref="D3:D4 D6" xr:uid="{F52D3D87-0BCA-4CCA-BB64-FF57CA3BC406}">
      <formula1>0</formula1>
      <formula2>5</formula2>
    </dataValidation>
    <dataValidation type="whole" operator="greaterThanOrEqual" allowBlank="1" showInputMessage="1" showErrorMessage="1" sqref="C8:C55" xr:uid="{6D18FF62-C248-409C-9FFA-80D259442AB2}">
      <formula1>0</formula1>
    </dataValidation>
  </dataValidations>
  <pageMargins left="0.7" right="0.7" top="0.75" bottom="0.75" header="0.3" footer="0.3"/>
  <pageSetup paperSize="9" orientation="portrait" r:id="rId1"/>
  <ignoredErrors>
    <ignoredError sqref="D9:D35 E9:E35 E8 F8:F35" evalError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DropDown="1" showInputMessage="1" showErrorMessage="1" xr:uid="{A9D423DE-BD2D-4392-B568-05841881A9BB}">
          <x14:formula1>
            <xm:f>Sheet2!$A$1:$A$170</xm:f>
          </x14:formula1>
          <xm:sqref>B36:B56 C56</xm:sqref>
        </x14:dataValidation>
        <x14:dataValidation type="list" allowBlank="1" showInputMessage="1" showErrorMessage="1" xr:uid="{65B3FA62-7C48-436E-963F-A9BA56D3E53C}">
          <x14:formula1>
            <xm:f>Sheet2!$L$1:$L$6</xm:f>
          </x14:formula1>
          <xm:sqref>D2</xm:sqref>
        </x14:dataValidation>
        <x14:dataValidation type="list" allowBlank="1" showDropDown="1" showInputMessage="1" showErrorMessage="1" xr:uid="{6454C801-4A19-4837-9173-469650777D20}">
          <x14:formula1>
            <xm:f>Sheet2!$A$1:$A$174</xm:f>
          </x14:formula1>
          <xm:sqref>B8:B33</xm:sqref>
        </x14:dataValidation>
        <x14:dataValidation type="list" allowBlank="1" showInputMessage="1" showErrorMessage="1" xr:uid="{83B29C30-A2F5-4D4D-94E4-841A5C0EF0F5}">
          <x14:formula1>
            <xm:f>Sheet2!$L$10:$L$13</xm:f>
          </x14:formula1>
          <xm:sqref>B34</xm:sqref>
        </x14:dataValidation>
        <x14:dataValidation type="list" allowBlank="1" showInputMessage="1" showErrorMessage="1" xr:uid="{A195422F-9604-40E1-AD80-C89965B0A78F}">
          <x14:formula1>
            <xm:f>Sheet2!$M$10:$M$11</xm:f>
          </x14:formula1>
          <xm:sqref>B35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E5817-9498-43EB-8AD6-8449BCFAB591}">
  <dimension ref="A1:N174"/>
  <sheetViews>
    <sheetView topLeftCell="A115" workbookViewId="0">
      <selection activeCell="A174" sqref="A174"/>
    </sheetView>
  </sheetViews>
  <sheetFormatPr defaultRowHeight="7.5" customHeight="1" x14ac:dyDescent="0.2"/>
  <cols>
    <col min="1" max="1" width="15.1640625" bestFit="1" customWidth="1"/>
    <col min="2" max="2" width="4.5" bestFit="1" customWidth="1"/>
    <col min="6" max="6" width="38.1640625" customWidth="1"/>
    <col min="13" max="13" width="16" customWidth="1"/>
    <col min="14" max="14" width="28.33203125" customWidth="1"/>
  </cols>
  <sheetData>
    <row r="1" spans="1:14" ht="7.5" customHeight="1" x14ac:dyDescent="0.2">
      <c r="A1" s="2" t="s">
        <v>11</v>
      </c>
      <c r="B1" s="21">
        <f ca="1">SUMPRODUCT(MID(0&amp;H1, LARGE(INDEX(ISNUMBER(--MID(H1, ROW(INDIRECT("1:"&amp;LEN(H1))), 1)) * ROW(INDIRECT("1:"&amp;LEN(H1))), 0), ROW(INDIRECT("1:"&amp;LEN(H1))))+1, 1) * 10^ROW(INDIRECT("1:"&amp;LEN(H1)))/10)</f>
        <v>10</v>
      </c>
      <c r="C1" s="3" t="s">
        <v>88</v>
      </c>
      <c r="D1" s="3">
        <v>3</v>
      </c>
      <c r="G1" s="7">
        <f>IF(RIGHT(H1,1)="g", 1, IF(RIGHT(H1,1)="s", 0.1, IF(RIGHT(H1,1)="c", 0.01, "")))</f>
        <v>1</v>
      </c>
      <c r="H1" s="13" t="s">
        <v>66</v>
      </c>
      <c r="L1" s="7" t="s">
        <v>5</v>
      </c>
      <c r="M1" s="7">
        <v>6</v>
      </c>
      <c r="N1" s="7">
        <f>SUM(M1,'Character Planner'!$D$3:$F$3,'Character Planner'!$D$4:$F$4)</f>
        <v>9</v>
      </c>
    </row>
    <row r="2" spans="1:14" ht="7.5" customHeight="1" x14ac:dyDescent="0.2">
      <c r="A2" s="2" t="s">
        <v>13</v>
      </c>
      <c r="B2" s="21">
        <f t="shared" ref="B2:B65" ca="1" si="0">SUMPRODUCT(MID(0&amp;H2, LARGE(INDEX(ISNUMBER(--MID(H2, ROW(INDIRECT("1:"&amp;LEN(H2))), 1)) * ROW(INDIRECT("1:"&amp;LEN(H2))), 0), ROW(INDIRECT("1:"&amp;LEN(H2))))+1, 1) * 10^ROW(INDIRECT("1:"&amp;LEN(H2)))/10)*G2</f>
        <v>10</v>
      </c>
      <c r="C2" s="3" t="s">
        <v>87</v>
      </c>
      <c r="D2" s="3">
        <v>1</v>
      </c>
      <c r="G2" s="7">
        <f t="shared" ref="G2:G65" si="1">IF(RIGHT(H2,1)="g", 1, IF(RIGHT(H2,1)="s", 0.1, IF(RIGHT(H2,1)="c", 0.01, "")))</f>
        <v>1</v>
      </c>
      <c r="H2" s="13" t="s">
        <v>66</v>
      </c>
      <c r="L2" s="7" t="s">
        <v>6</v>
      </c>
      <c r="M2" s="7">
        <v>14</v>
      </c>
      <c r="N2" s="7">
        <f>SUM(M2,'Character Planner'!$D$3:$F$3,'Character Planner'!$D$4:$F$4)</f>
        <v>17</v>
      </c>
    </row>
    <row r="3" spans="1:14" ht="7.5" customHeight="1" x14ac:dyDescent="0.2">
      <c r="A3" s="2" t="s">
        <v>15</v>
      </c>
      <c r="B3" s="21">
        <f t="shared" ca="1" si="0"/>
        <v>0.1</v>
      </c>
      <c r="C3" s="3" t="s">
        <v>89</v>
      </c>
      <c r="D3" s="3">
        <v>2</v>
      </c>
      <c r="G3" s="7">
        <f t="shared" si="1"/>
        <v>0.1</v>
      </c>
      <c r="H3" s="13" t="s">
        <v>76</v>
      </c>
      <c r="L3" s="7" t="s">
        <v>1</v>
      </c>
      <c r="M3" s="7">
        <v>18</v>
      </c>
      <c r="N3" s="7">
        <f>SUM(M3,'Character Planner'!$D$3:$F$3,'Character Planner'!$D$4:$F$4)</f>
        <v>21</v>
      </c>
    </row>
    <row r="4" spans="1:14" ht="7.5" customHeight="1" x14ac:dyDescent="0.2">
      <c r="A4" s="2" t="s">
        <v>151</v>
      </c>
      <c r="B4" s="21">
        <f t="shared" ca="1" si="0"/>
        <v>75</v>
      </c>
      <c r="C4" s="3" t="s">
        <v>87</v>
      </c>
      <c r="D4" s="3">
        <v>1</v>
      </c>
      <c r="G4" s="7">
        <f t="shared" si="1"/>
        <v>1</v>
      </c>
      <c r="H4" s="13" t="s">
        <v>67</v>
      </c>
      <c r="L4" s="7" t="s">
        <v>7</v>
      </c>
      <c r="M4" s="7">
        <v>22</v>
      </c>
      <c r="N4" s="7">
        <f>SUM(M4,(SUM('Character Planner'!$D$3:$F$3,'Character Planner'!$D$4:$F$4)*2))</f>
        <v>28</v>
      </c>
    </row>
    <row r="5" spans="1:14" ht="7.5" customHeight="1" x14ac:dyDescent="0.2">
      <c r="A5" s="2" t="s">
        <v>152</v>
      </c>
      <c r="B5" s="21">
        <f t="shared" ca="1" si="0"/>
        <v>25</v>
      </c>
      <c r="C5" s="3" t="s">
        <v>89</v>
      </c>
      <c r="D5" s="3">
        <v>2</v>
      </c>
      <c r="G5" s="7">
        <f t="shared" si="1"/>
        <v>1</v>
      </c>
      <c r="H5" s="13" t="s">
        <v>68</v>
      </c>
      <c r="L5" s="7" t="s">
        <v>8</v>
      </c>
      <c r="M5" s="7">
        <v>30</v>
      </c>
      <c r="N5" s="7">
        <f>SUM(M5,(SUM('Character Planner'!$D$3:$F$3,'Character Planner'!$D$4:$F$4)*4))</f>
        <v>42</v>
      </c>
    </row>
    <row r="6" spans="1:14" ht="7.5" customHeight="1" x14ac:dyDescent="0.2">
      <c r="A6" s="2" t="s">
        <v>153</v>
      </c>
      <c r="B6" s="21">
        <f t="shared" ca="1" si="0"/>
        <v>50</v>
      </c>
      <c r="C6" s="3" t="s">
        <v>88</v>
      </c>
      <c r="D6" s="3">
        <v>3</v>
      </c>
      <c r="G6" s="7">
        <f t="shared" si="1"/>
        <v>1</v>
      </c>
      <c r="H6" s="13" t="s">
        <v>69</v>
      </c>
      <c r="L6" s="7" t="s">
        <v>9</v>
      </c>
      <c r="M6" s="7">
        <v>46</v>
      </c>
      <c r="N6" s="7">
        <f>SUM(M6,(SUM('Character Planner'!$D$3:$F$3,'Character Planner'!$D$4:$F$4)*8))</f>
        <v>70</v>
      </c>
    </row>
    <row r="7" spans="1:14" ht="7.5" customHeight="1" x14ac:dyDescent="0.2">
      <c r="A7" s="2" t="s">
        <v>20</v>
      </c>
      <c r="B7" s="21">
        <f t="shared" ca="1" si="0"/>
        <v>2</v>
      </c>
      <c r="C7" s="3" t="s">
        <v>87</v>
      </c>
      <c r="D7" s="3">
        <v>1</v>
      </c>
      <c r="G7" s="7">
        <f t="shared" si="1"/>
        <v>1</v>
      </c>
      <c r="H7" s="13" t="s">
        <v>70</v>
      </c>
    </row>
    <row r="8" spans="1:14" ht="7.5" customHeight="1" x14ac:dyDescent="0.2">
      <c r="A8" s="2" t="s">
        <v>22</v>
      </c>
      <c r="B8" s="21">
        <f t="shared" ca="1" si="0"/>
        <v>0.05</v>
      </c>
      <c r="C8" s="3" t="s">
        <v>90</v>
      </c>
      <c r="D8" s="3">
        <v>0.2</v>
      </c>
      <c r="G8" s="7">
        <f t="shared" si="1"/>
        <v>0.01</v>
      </c>
      <c r="H8" s="13" t="s">
        <v>240</v>
      </c>
    </row>
    <row r="9" spans="1:14" ht="7.5" customHeight="1" x14ac:dyDescent="0.2">
      <c r="A9" s="2" t="s">
        <v>23</v>
      </c>
      <c r="B9" s="21">
        <f t="shared" ca="1" si="0"/>
        <v>10</v>
      </c>
      <c r="C9" s="3" t="s">
        <v>89</v>
      </c>
      <c r="D9" s="3">
        <v>2</v>
      </c>
      <c r="G9" s="7">
        <f t="shared" si="1"/>
        <v>1</v>
      </c>
      <c r="H9" s="13" t="s">
        <v>66</v>
      </c>
    </row>
    <row r="10" spans="1:14" ht="7.5" customHeight="1" x14ac:dyDescent="0.2">
      <c r="A10" s="2" t="s">
        <v>25</v>
      </c>
      <c r="B10" s="21">
        <f t="shared" ca="1" si="0"/>
        <v>20</v>
      </c>
      <c r="C10" s="3" t="s">
        <v>88</v>
      </c>
      <c r="D10" s="3">
        <v>3</v>
      </c>
      <c r="G10" s="7">
        <f t="shared" si="1"/>
        <v>1</v>
      </c>
      <c r="H10" s="13" t="s">
        <v>71</v>
      </c>
      <c r="L10" t="s">
        <v>255</v>
      </c>
      <c r="M10" t="s">
        <v>4</v>
      </c>
    </row>
    <row r="11" spans="1:14" ht="7.5" customHeight="1" x14ac:dyDescent="0.2">
      <c r="A11" s="2" t="s">
        <v>27</v>
      </c>
      <c r="B11" s="21">
        <f t="shared" ca="1" si="0"/>
        <v>30</v>
      </c>
      <c r="C11" s="3" t="s">
        <v>88</v>
      </c>
      <c r="D11" s="3">
        <v>3</v>
      </c>
      <c r="G11" s="7">
        <f t="shared" si="1"/>
        <v>1</v>
      </c>
      <c r="H11" s="13" t="s">
        <v>72</v>
      </c>
      <c r="L11" t="s">
        <v>251</v>
      </c>
      <c r="M11" t="s">
        <v>254</v>
      </c>
      <c r="N11" s="7"/>
    </row>
    <row r="12" spans="1:14" ht="7.5" customHeight="1" x14ac:dyDescent="0.2">
      <c r="A12" s="2" t="s">
        <v>29</v>
      </c>
      <c r="B12" s="21">
        <f t="shared" ca="1" si="0"/>
        <v>0.2</v>
      </c>
      <c r="C12" s="3" t="s">
        <v>88</v>
      </c>
      <c r="D12" s="3">
        <v>3</v>
      </c>
      <c r="G12" s="7">
        <f t="shared" si="1"/>
        <v>0.1</v>
      </c>
      <c r="H12" s="13" t="s">
        <v>77</v>
      </c>
      <c r="L12" t="s">
        <v>252</v>
      </c>
      <c r="M12" s="7"/>
      <c r="N12" s="7"/>
    </row>
    <row r="13" spans="1:14" ht="7.5" customHeight="1" x14ac:dyDescent="0.2">
      <c r="A13" s="2" t="s">
        <v>30</v>
      </c>
      <c r="B13" s="21">
        <f t="shared" ca="1" si="0"/>
        <v>50</v>
      </c>
      <c r="C13" s="3" t="s">
        <v>88</v>
      </c>
      <c r="D13" s="3">
        <v>3</v>
      </c>
      <c r="G13" s="7">
        <f t="shared" si="1"/>
        <v>1</v>
      </c>
      <c r="H13" s="13" t="s">
        <v>69</v>
      </c>
      <c r="L13" t="s">
        <v>253</v>
      </c>
      <c r="M13" s="7"/>
      <c r="N13" s="7"/>
    </row>
    <row r="14" spans="1:14" ht="7.5" customHeight="1" x14ac:dyDescent="0.2">
      <c r="A14" s="2" t="s">
        <v>32</v>
      </c>
      <c r="B14" s="21">
        <f t="shared" ca="1" si="0"/>
        <v>20</v>
      </c>
      <c r="C14" s="3" t="s">
        <v>88</v>
      </c>
      <c r="D14" s="3">
        <v>3</v>
      </c>
      <c r="G14" s="7">
        <f t="shared" si="1"/>
        <v>1</v>
      </c>
      <c r="H14" s="13" t="s">
        <v>71</v>
      </c>
      <c r="M14" s="7"/>
      <c r="N14" s="7"/>
    </row>
    <row r="15" spans="1:14" ht="7.5" customHeight="1" x14ac:dyDescent="0.2">
      <c r="A15" s="2" t="s">
        <v>33</v>
      </c>
      <c r="B15" s="21">
        <f t="shared" ca="1" si="0"/>
        <v>5</v>
      </c>
      <c r="C15" s="3" t="s">
        <v>89</v>
      </c>
      <c r="D15" s="3">
        <v>2</v>
      </c>
      <c r="G15" s="7">
        <f t="shared" si="1"/>
        <v>1</v>
      </c>
      <c r="H15" s="13" t="s">
        <v>73</v>
      </c>
      <c r="M15" s="7"/>
      <c r="N15" s="7"/>
    </row>
    <row r="16" spans="1:14" ht="7.5" customHeight="1" x14ac:dyDescent="0.2">
      <c r="A16" s="2" t="s">
        <v>35</v>
      </c>
      <c r="B16" s="21">
        <f t="shared" ca="1" si="0"/>
        <v>0.5</v>
      </c>
      <c r="C16" s="3" t="s">
        <v>88</v>
      </c>
      <c r="D16" s="3">
        <v>3</v>
      </c>
      <c r="G16" s="7">
        <f t="shared" si="1"/>
        <v>0.1</v>
      </c>
      <c r="H16" s="13" t="s">
        <v>78</v>
      </c>
      <c r="M16" s="7"/>
      <c r="N16" s="7"/>
    </row>
    <row r="17" spans="1:14" ht="7.5" customHeight="1" x14ac:dyDescent="0.2">
      <c r="A17" s="2" t="s">
        <v>36</v>
      </c>
      <c r="B17" s="21">
        <f t="shared" ca="1" si="0"/>
        <v>10</v>
      </c>
      <c r="C17" s="3" t="s">
        <v>88</v>
      </c>
      <c r="D17" s="3">
        <v>3</v>
      </c>
      <c r="G17" s="7">
        <f t="shared" si="1"/>
        <v>1</v>
      </c>
      <c r="H17" s="13" t="s">
        <v>66</v>
      </c>
      <c r="M17" s="7"/>
      <c r="N17" s="7"/>
    </row>
    <row r="18" spans="1:14" ht="7.5" customHeight="1" x14ac:dyDescent="0.2">
      <c r="A18" s="2" t="s">
        <v>38</v>
      </c>
      <c r="B18" s="21">
        <f t="shared" ca="1" si="0"/>
        <v>2</v>
      </c>
      <c r="C18" s="3" t="s">
        <v>87</v>
      </c>
      <c r="D18" s="3">
        <v>1</v>
      </c>
      <c r="G18" s="7">
        <f t="shared" si="1"/>
        <v>1</v>
      </c>
      <c r="H18" s="13" t="s">
        <v>70</v>
      </c>
      <c r="M18" s="7"/>
      <c r="N18" s="7"/>
    </row>
    <row r="19" spans="1:14" ht="7.5" customHeight="1" x14ac:dyDescent="0.2">
      <c r="A19" s="2" t="s">
        <v>39</v>
      </c>
      <c r="B19" s="21">
        <f t="shared" ca="1" si="0"/>
        <v>50</v>
      </c>
      <c r="C19" s="3" t="s">
        <v>88</v>
      </c>
      <c r="D19" s="3">
        <v>3</v>
      </c>
      <c r="G19" s="7">
        <f t="shared" si="1"/>
        <v>1</v>
      </c>
      <c r="H19" s="13" t="s">
        <v>69</v>
      </c>
      <c r="M19" s="7"/>
      <c r="N19" s="7"/>
    </row>
    <row r="20" spans="1:14" ht="7.5" customHeight="1" x14ac:dyDescent="0.2">
      <c r="A20" s="2" t="s">
        <v>40</v>
      </c>
      <c r="B20" s="21">
        <f t="shared" ca="1" si="0"/>
        <v>15</v>
      </c>
      <c r="C20" s="3" t="s">
        <v>88</v>
      </c>
      <c r="D20" s="3">
        <v>3</v>
      </c>
      <c r="G20" s="7">
        <f t="shared" si="1"/>
        <v>1</v>
      </c>
      <c r="H20" s="13" t="s">
        <v>74</v>
      </c>
      <c r="M20" s="7"/>
      <c r="N20" s="7"/>
    </row>
    <row r="21" spans="1:14" ht="7.5" customHeight="1" x14ac:dyDescent="0.2">
      <c r="A21" s="2" t="s">
        <v>41</v>
      </c>
      <c r="B21" s="21">
        <f t="shared" ca="1" si="0"/>
        <v>5</v>
      </c>
      <c r="C21" s="3" t="s">
        <v>89</v>
      </c>
      <c r="D21" s="3">
        <v>2</v>
      </c>
      <c r="G21" s="7">
        <f t="shared" si="1"/>
        <v>1</v>
      </c>
      <c r="H21" s="13" t="s">
        <v>73</v>
      </c>
      <c r="M21" s="7"/>
      <c r="N21" s="7"/>
    </row>
    <row r="22" spans="1:14" ht="7.5" customHeight="1" x14ac:dyDescent="0.2">
      <c r="A22" s="2" t="s">
        <v>43</v>
      </c>
      <c r="B22" s="21">
        <f t="shared" ca="1" si="0"/>
        <v>10</v>
      </c>
      <c r="C22" s="3" t="s">
        <v>88</v>
      </c>
      <c r="D22" s="3">
        <v>3</v>
      </c>
      <c r="G22" s="7">
        <f t="shared" si="1"/>
        <v>1</v>
      </c>
      <c r="H22" s="13" t="s">
        <v>66</v>
      </c>
      <c r="M22" s="7"/>
      <c r="N22" s="7"/>
    </row>
    <row r="23" spans="1:14" ht="7.5" customHeight="1" x14ac:dyDescent="0.2">
      <c r="A23" s="2" t="s">
        <v>45</v>
      </c>
      <c r="B23" s="21">
        <f t="shared" ca="1" si="0"/>
        <v>15</v>
      </c>
      <c r="C23" s="3" t="s">
        <v>89</v>
      </c>
      <c r="D23" s="3">
        <v>2</v>
      </c>
      <c r="G23" s="7">
        <f t="shared" si="1"/>
        <v>1</v>
      </c>
      <c r="H23" s="13" t="s">
        <v>74</v>
      </c>
      <c r="M23" s="7"/>
      <c r="N23" s="7"/>
    </row>
    <row r="24" spans="1:14" ht="7.5" customHeight="1" x14ac:dyDescent="0.2">
      <c r="A24" s="2" t="s">
        <v>46</v>
      </c>
      <c r="B24" s="21">
        <f t="shared" ca="1" si="0"/>
        <v>1</v>
      </c>
      <c r="C24" s="3" t="s">
        <v>87</v>
      </c>
      <c r="D24" s="3">
        <v>1</v>
      </c>
      <c r="G24" s="7">
        <f t="shared" si="1"/>
        <v>1</v>
      </c>
      <c r="H24" s="13" t="s">
        <v>75</v>
      </c>
      <c r="M24" s="7"/>
      <c r="N24" s="7"/>
    </row>
    <row r="25" spans="1:14" ht="7.5" customHeight="1" x14ac:dyDescent="0.2">
      <c r="A25" s="2" t="s">
        <v>48</v>
      </c>
      <c r="B25" s="21">
        <f t="shared" ca="1" si="0"/>
        <v>5</v>
      </c>
      <c r="C25" s="3" t="s">
        <v>88</v>
      </c>
      <c r="D25" s="3">
        <v>3</v>
      </c>
      <c r="G25" s="7">
        <f t="shared" si="1"/>
        <v>1</v>
      </c>
      <c r="H25" s="13" t="s">
        <v>73</v>
      </c>
      <c r="M25" s="7"/>
      <c r="N25" s="7"/>
    </row>
    <row r="26" spans="1:14" ht="7.5" customHeight="1" x14ac:dyDescent="0.2">
      <c r="A26" s="2" t="s">
        <v>49</v>
      </c>
      <c r="B26" s="21">
        <f t="shared" ca="1" si="0"/>
        <v>0.2</v>
      </c>
      <c r="C26" s="3" t="s">
        <v>88</v>
      </c>
      <c r="D26" s="3">
        <v>3</v>
      </c>
      <c r="G26" s="7">
        <f t="shared" si="1"/>
        <v>0.1</v>
      </c>
      <c r="H26" s="13" t="s">
        <v>77</v>
      </c>
      <c r="M26" s="7"/>
      <c r="N26" s="7"/>
    </row>
    <row r="27" spans="1:14" ht="7.5" customHeight="1" x14ac:dyDescent="0.2">
      <c r="A27" s="2" t="s">
        <v>50</v>
      </c>
      <c r="B27" s="21">
        <f t="shared" ca="1" si="0"/>
        <v>25</v>
      </c>
      <c r="C27" s="3" t="s">
        <v>89</v>
      </c>
      <c r="D27" s="3">
        <v>2</v>
      </c>
      <c r="G27" s="7">
        <f t="shared" si="1"/>
        <v>1</v>
      </c>
      <c r="H27" s="13" t="s">
        <v>68</v>
      </c>
      <c r="M27" s="7"/>
      <c r="N27" s="7"/>
    </row>
    <row r="28" spans="1:14" ht="7.5" customHeight="1" x14ac:dyDescent="0.2">
      <c r="A28" s="2" t="s">
        <v>51</v>
      </c>
      <c r="B28" s="21">
        <f t="shared" ca="1" si="0"/>
        <v>25</v>
      </c>
      <c r="C28" s="3" t="s">
        <v>89</v>
      </c>
      <c r="D28" s="3">
        <v>2</v>
      </c>
      <c r="G28" s="7">
        <f t="shared" si="1"/>
        <v>1</v>
      </c>
      <c r="H28" s="13" t="s">
        <v>68</v>
      </c>
      <c r="M28" s="7"/>
      <c r="N28" s="7"/>
    </row>
    <row r="29" spans="1:14" ht="7.5" customHeight="1" x14ac:dyDescent="0.2">
      <c r="A29" s="2" t="s">
        <v>52</v>
      </c>
      <c r="B29" s="21">
        <f t="shared" ca="1" si="0"/>
        <v>25</v>
      </c>
      <c r="C29" s="3" t="s">
        <v>89</v>
      </c>
      <c r="D29" s="3">
        <v>2</v>
      </c>
      <c r="G29" s="7">
        <f t="shared" si="1"/>
        <v>1</v>
      </c>
      <c r="H29" s="13" t="s">
        <v>68</v>
      </c>
    </row>
    <row r="30" spans="1:14" ht="7.5" customHeight="1" x14ac:dyDescent="0.2">
      <c r="A30" s="2" t="s">
        <v>53</v>
      </c>
      <c r="B30" s="21">
        <f t="shared" ca="1" si="0"/>
        <v>10</v>
      </c>
      <c r="C30" s="3" t="s">
        <v>89</v>
      </c>
      <c r="D30" s="3">
        <v>2</v>
      </c>
      <c r="G30" s="7">
        <f t="shared" si="1"/>
        <v>1</v>
      </c>
      <c r="H30" s="13" t="s">
        <v>66</v>
      </c>
    </row>
    <row r="31" spans="1:14" ht="7.5" customHeight="1" x14ac:dyDescent="0.2">
      <c r="A31" s="2" t="s">
        <v>54</v>
      </c>
      <c r="B31" s="21">
        <f t="shared" ca="1" si="0"/>
        <v>1</v>
      </c>
      <c r="C31" s="3" t="s">
        <v>87</v>
      </c>
      <c r="D31" s="3">
        <v>1</v>
      </c>
      <c r="G31" s="7">
        <f t="shared" si="1"/>
        <v>1</v>
      </c>
      <c r="H31" s="13" t="s">
        <v>75</v>
      </c>
    </row>
    <row r="32" spans="1:14" ht="7.5" customHeight="1" x14ac:dyDescent="0.2">
      <c r="A32" s="2" t="s">
        <v>56</v>
      </c>
      <c r="B32" s="21">
        <f t="shared" ca="1" si="0"/>
        <v>0.1</v>
      </c>
      <c r="C32" s="3" t="s">
        <v>87</v>
      </c>
      <c r="D32" s="3">
        <v>1</v>
      </c>
      <c r="G32" s="7">
        <f t="shared" si="1"/>
        <v>0.1</v>
      </c>
      <c r="H32" s="13" t="s">
        <v>76</v>
      </c>
    </row>
    <row r="33" spans="1:8" ht="7.5" customHeight="1" x14ac:dyDescent="0.2">
      <c r="A33" s="2" t="s">
        <v>57</v>
      </c>
      <c r="B33" s="21">
        <f t="shared" ca="1" si="0"/>
        <v>1</v>
      </c>
      <c r="C33" s="3" t="s">
        <v>88</v>
      </c>
      <c r="D33" s="3">
        <v>3</v>
      </c>
      <c r="G33" s="7">
        <f t="shared" si="1"/>
        <v>1</v>
      </c>
      <c r="H33" s="13" t="s">
        <v>75</v>
      </c>
    </row>
    <row r="34" spans="1:8" ht="7.5" customHeight="1" x14ac:dyDescent="0.2">
      <c r="A34" s="2" t="s">
        <v>58</v>
      </c>
      <c r="B34" s="21">
        <f t="shared" ca="1" si="0"/>
        <v>5</v>
      </c>
      <c r="C34" s="3" t="s">
        <v>88</v>
      </c>
      <c r="D34" s="3">
        <v>3</v>
      </c>
      <c r="G34" s="7">
        <f t="shared" si="1"/>
        <v>1</v>
      </c>
      <c r="H34" s="13" t="s">
        <v>73</v>
      </c>
    </row>
    <row r="35" spans="1:8" ht="7.5" customHeight="1" x14ac:dyDescent="0.2">
      <c r="A35" s="2" t="s">
        <v>59</v>
      </c>
      <c r="B35" s="21">
        <f t="shared" ca="1" si="0"/>
        <v>5</v>
      </c>
      <c r="C35" s="3" t="s">
        <v>89</v>
      </c>
      <c r="D35" s="3">
        <v>2</v>
      </c>
      <c r="G35" s="7">
        <f t="shared" si="1"/>
        <v>1</v>
      </c>
      <c r="H35" s="13" t="s">
        <v>73</v>
      </c>
    </row>
    <row r="36" spans="1:8" ht="7.5" customHeight="1" x14ac:dyDescent="0.2">
      <c r="A36" s="2" t="s">
        <v>60</v>
      </c>
      <c r="B36" s="21">
        <f t="shared" ca="1" si="0"/>
        <v>15</v>
      </c>
      <c r="C36" s="3" t="s">
        <v>88</v>
      </c>
      <c r="D36" s="3">
        <v>3</v>
      </c>
      <c r="G36" s="7">
        <f t="shared" si="1"/>
        <v>1</v>
      </c>
      <c r="H36" s="13" t="s">
        <v>74</v>
      </c>
    </row>
    <row r="37" spans="1:8" ht="7.5" customHeight="1" x14ac:dyDescent="0.2">
      <c r="A37" s="2" t="s">
        <v>65</v>
      </c>
      <c r="B37" s="21">
        <f t="shared" ca="1" si="0"/>
        <v>2</v>
      </c>
      <c r="C37" s="3" t="s">
        <v>87</v>
      </c>
      <c r="D37" s="3">
        <v>1</v>
      </c>
      <c r="G37" s="7">
        <f t="shared" si="1"/>
        <v>1</v>
      </c>
      <c r="H37" s="13" t="s">
        <v>70</v>
      </c>
    </row>
    <row r="38" spans="1:8" ht="7.5" customHeight="1" x14ac:dyDescent="0.2">
      <c r="A38" s="2" t="s">
        <v>79</v>
      </c>
      <c r="B38" s="21">
        <f t="shared" ca="1" si="0"/>
        <v>2</v>
      </c>
      <c r="C38" s="3" t="s">
        <v>87</v>
      </c>
      <c r="D38" s="18">
        <v>1</v>
      </c>
      <c r="G38" s="7">
        <f t="shared" si="1"/>
        <v>1</v>
      </c>
      <c r="H38" s="13" t="s">
        <v>70</v>
      </c>
    </row>
    <row r="39" spans="1:8" ht="7.5" customHeight="1" x14ac:dyDescent="0.2">
      <c r="A39" s="2" t="s">
        <v>80</v>
      </c>
      <c r="B39" s="21">
        <f t="shared" ca="1" si="0"/>
        <v>25</v>
      </c>
      <c r="C39" s="3" t="s">
        <v>90</v>
      </c>
      <c r="D39" s="17">
        <v>0.2</v>
      </c>
      <c r="G39" s="7">
        <f t="shared" si="1"/>
        <v>1</v>
      </c>
      <c r="H39" s="13" t="s">
        <v>68</v>
      </c>
    </row>
    <row r="40" spans="1:8" ht="7.5" customHeight="1" x14ac:dyDescent="0.2">
      <c r="A40" s="2" t="s">
        <v>81</v>
      </c>
      <c r="B40" s="21">
        <f t="shared" ca="1" si="0"/>
        <v>50</v>
      </c>
      <c r="C40" s="3" t="s">
        <v>90</v>
      </c>
      <c r="D40" s="16">
        <v>0.2</v>
      </c>
      <c r="G40" s="7">
        <f t="shared" si="1"/>
        <v>1</v>
      </c>
      <c r="H40" s="13" t="s">
        <v>69</v>
      </c>
    </row>
    <row r="41" spans="1:8" ht="7.5" customHeight="1" x14ac:dyDescent="0.2">
      <c r="A41" s="2" t="s">
        <v>82</v>
      </c>
      <c r="B41" s="21">
        <f t="shared" ca="1" si="0"/>
        <v>1</v>
      </c>
      <c r="C41" s="3" t="s">
        <v>87</v>
      </c>
      <c r="D41" s="18">
        <v>1</v>
      </c>
      <c r="G41" s="7">
        <f t="shared" si="1"/>
        <v>1</v>
      </c>
      <c r="H41" s="13" t="s">
        <v>75</v>
      </c>
    </row>
    <row r="42" spans="1:8" ht="7.5" customHeight="1" x14ac:dyDescent="0.2">
      <c r="A42" s="2" t="s">
        <v>83</v>
      </c>
      <c r="B42" s="21">
        <f t="shared" ca="1" si="0"/>
        <v>1</v>
      </c>
      <c r="C42" s="3" t="s">
        <v>87</v>
      </c>
      <c r="D42" s="18">
        <v>1</v>
      </c>
      <c r="G42" s="7">
        <f t="shared" si="1"/>
        <v>1</v>
      </c>
      <c r="H42" s="13" t="s">
        <v>75</v>
      </c>
    </row>
    <row r="43" spans="1:8" ht="7.5" customHeight="1" x14ac:dyDescent="0.2">
      <c r="A43" s="2" t="s">
        <v>84</v>
      </c>
      <c r="B43" s="21">
        <f t="shared" ca="1" si="0"/>
        <v>0.04</v>
      </c>
      <c r="C43" s="3" t="s">
        <v>87</v>
      </c>
      <c r="D43" s="18">
        <v>1</v>
      </c>
      <c r="G43" s="7">
        <f t="shared" si="1"/>
        <v>0.01</v>
      </c>
      <c r="H43" s="13" t="s">
        <v>241</v>
      </c>
    </row>
    <row r="44" spans="1:8" ht="7.5" customHeight="1" x14ac:dyDescent="0.2">
      <c r="A44" s="2" t="s">
        <v>85</v>
      </c>
      <c r="B44" s="21">
        <f t="shared" ca="1" si="0"/>
        <v>1</v>
      </c>
      <c r="C44" s="3" t="s">
        <v>87</v>
      </c>
      <c r="D44" s="18">
        <v>1</v>
      </c>
      <c r="G44" s="7">
        <f t="shared" si="1"/>
        <v>1</v>
      </c>
      <c r="H44" s="13" t="s">
        <v>75</v>
      </c>
    </row>
    <row r="45" spans="1:8" ht="7.5" customHeight="1" x14ac:dyDescent="0.2">
      <c r="A45" s="2" t="s">
        <v>86</v>
      </c>
      <c r="B45" s="21">
        <f t="shared" ca="1" si="0"/>
        <v>50</v>
      </c>
      <c r="C45" s="3" t="s">
        <v>90</v>
      </c>
      <c r="D45" s="16">
        <v>0.2</v>
      </c>
      <c r="G45" s="7">
        <f t="shared" si="1"/>
        <v>1</v>
      </c>
      <c r="H45" s="13" t="s">
        <v>69</v>
      </c>
    </row>
    <row r="46" spans="1:8" ht="7.5" customHeight="1" x14ac:dyDescent="0.2">
      <c r="A46" s="2" t="s">
        <v>92</v>
      </c>
      <c r="B46" s="21">
        <f t="shared" ca="1" si="0"/>
        <v>10</v>
      </c>
      <c r="C46" s="3" t="s">
        <v>87</v>
      </c>
      <c r="D46" s="18">
        <v>1</v>
      </c>
      <c r="G46" s="7">
        <f t="shared" si="1"/>
        <v>1</v>
      </c>
      <c r="H46" s="13" t="s">
        <v>66</v>
      </c>
    </row>
    <row r="47" spans="1:8" ht="7.5" customHeight="1" x14ac:dyDescent="0.2">
      <c r="A47" s="2" t="s">
        <v>93</v>
      </c>
      <c r="B47" s="21">
        <f t="shared" ca="1" si="0"/>
        <v>20</v>
      </c>
      <c r="C47" s="3" t="s">
        <v>87</v>
      </c>
      <c r="D47" s="18">
        <v>1</v>
      </c>
      <c r="G47" s="7">
        <f t="shared" si="1"/>
        <v>1</v>
      </c>
      <c r="H47" s="13" t="s">
        <v>71</v>
      </c>
    </row>
    <row r="48" spans="1:8" ht="7.5" customHeight="1" x14ac:dyDescent="0.2">
      <c r="A48" s="2" t="s">
        <v>94</v>
      </c>
      <c r="B48" s="21">
        <f t="shared" ca="1" si="0"/>
        <v>10</v>
      </c>
      <c r="C48" s="3" t="s">
        <v>87</v>
      </c>
      <c r="D48" s="18">
        <v>1</v>
      </c>
      <c r="G48" s="7">
        <f t="shared" si="1"/>
        <v>1</v>
      </c>
      <c r="H48" s="13" t="s">
        <v>66</v>
      </c>
    </row>
    <row r="49" spans="1:8" ht="7.5" customHeight="1" x14ac:dyDescent="0.2">
      <c r="A49" s="2" t="s">
        <v>95</v>
      </c>
      <c r="B49" s="21">
        <f t="shared" ca="1" si="0"/>
        <v>5</v>
      </c>
      <c r="C49" s="3" t="s">
        <v>88</v>
      </c>
      <c r="D49" s="18">
        <v>3</v>
      </c>
      <c r="G49" s="7">
        <f t="shared" si="1"/>
        <v>1</v>
      </c>
      <c r="H49" s="13" t="s">
        <v>73</v>
      </c>
    </row>
    <row r="50" spans="1:8" ht="7.5" customHeight="1" x14ac:dyDescent="0.2">
      <c r="A50" s="2" t="s">
        <v>96</v>
      </c>
      <c r="B50" s="21">
        <f t="shared" ca="1" si="0"/>
        <v>10</v>
      </c>
      <c r="C50" s="3" t="s">
        <v>87</v>
      </c>
      <c r="D50" s="18">
        <v>1</v>
      </c>
      <c r="G50" s="7">
        <f t="shared" si="1"/>
        <v>1</v>
      </c>
      <c r="H50" s="13" t="s">
        <v>66</v>
      </c>
    </row>
    <row r="51" spans="1:8" ht="7.5" customHeight="1" x14ac:dyDescent="0.2">
      <c r="A51" s="2" t="s">
        <v>97</v>
      </c>
      <c r="B51" s="21">
        <f t="shared" ca="1" si="0"/>
        <v>1</v>
      </c>
      <c r="C51" s="3" t="s">
        <v>87</v>
      </c>
      <c r="D51" s="18">
        <v>1</v>
      </c>
      <c r="G51" s="7">
        <f t="shared" si="1"/>
        <v>1</v>
      </c>
      <c r="H51" s="13" t="s">
        <v>75</v>
      </c>
    </row>
    <row r="52" spans="1:8" ht="7.5" customHeight="1" x14ac:dyDescent="0.2">
      <c r="A52" s="2" t="s">
        <v>98</v>
      </c>
      <c r="B52" s="21">
        <f t="shared" ca="1" si="0"/>
        <v>2</v>
      </c>
      <c r="C52" s="3" t="s">
        <v>218</v>
      </c>
      <c r="D52" s="18">
        <v>9</v>
      </c>
      <c r="G52" s="7">
        <f t="shared" si="1"/>
        <v>1</v>
      </c>
      <c r="H52" s="13" t="s">
        <v>70</v>
      </c>
    </row>
    <row r="53" spans="1:8" ht="7.5" customHeight="1" x14ac:dyDescent="0.2">
      <c r="A53" s="2" t="s">
        <v>99</v>
      </c>
      <c r="B53" s="21">
        <f t="shared" ca="1" si="0"/>
        <v>1</v>
      </c>
      <c r="C53" s="3" t="s">
        <v>89</v>
      </c>
      <c r="D53" s="18">
        <v>2</v>
      </c>
      <c r="G53" s="7">
        <f t="shared" si="1"/>
        <v>1</v>
      </c>
      <c r="H53" s="13" t="s">
        <v>75</v>
      </c>
    </row>
    <row r="54" spans="1:8" ht="7.5" customHeight="1" x14ac:dyDescent="0.2">
      <c r="A54" s="2" t="s">
        <v>100</v>
      </c>
      <c r="B54" s="21">
        <f t="shared" ca="1" si="0"/>
        <v>1</v>
      </c>
      <c r="C54" s="3" t="s">
        <v>87</v>
      </c>
      <c r="D54" s="18">
        <v>1</v>
      </c>
      <c r="G54" s="7">
        <f t="shared" si="1"/>
        <v>1</v>
      </c>
      <c r="H54" s="13" t="s">
        <v>75</v>
      </c>
    </row>
    <row r="55" spans="1:8" ht="7.5" customHeight="1" x14ac:dyDescent="0.2">
      <c r="A55" s="2" t="s">
        <v>101</v>
      </c>
      <c r="B55" s="21">
        <f t="shared" ca="1" si="0"/>
        <v>0.5</v>
      </c>
      <c r="C55" s="3" t="s">
        <v>87</v>
      </c>
      <c r="D55" s="18">
        <v>1</v>
      </c>
      <c r="G55" s="7">
        <f t="shared" si="1"/>
        <v>0.1</v>
      </c>
      <c r="H55" s="13" t="s">
        <v>78</v>
      </c>
    </row>
    <row r="56" spans="1:8" ht="7.5" customHeight="1" x14ac:dyDescent="0.2">
      <c r="A56" s="2" t="s">
        <v>102</v>
      </c>
      <c r="B56" s="21">
        <f t="shared" ca="1" si="0"/>
        <v>1</v>
      </c>
      <c r="C56" s="3" t="s">
        <v>87</v>
      </c>
      <c r="D56" s="18">
        <v>1</v>
      </c>
      <c r="G56" s="7">
        <f t="shared" si="1"/>
        <v>1</v>
      </c>
      <c r="H56" s="13" t="s">
        <v>75</v>
      </c>
    </row>
    <row r="57" spans="1:8" ht="7.5" customHeight="1" x14ac:dyDescent="0.2">
      <c r="A57" s="2" t="s">
        <v>103</v>
      </c>
      <c r="B57" s="21">
        <f t="shared" ca="1" si="0"/>
        <v>25</v>
      </c>
      <c r="C57" s="3" t="s">
        <v>87</v>
      </c>
      <c r="D57" s="18">
        <v>1</v>
      </c>
      <c r="G57" s="7">
        <f t="shared" si="1"/>
        <v>1</v>
      </c>
      <c r="H57" s="13" t="s">
        <v>68</v>
      </c>
    </row>
    <row r="58" spans="1:8" ht="7.5" customHeight="1" x14ac:dyDescent="0.2">
      <c r="A58" s="2" t="s">
        <v>104</v>
      </c>
      <c r="B58" s="21">
        <f t="shared" ca="1" si="0"/>
        <v>2</v>
      </c>
      <c r="C58" s="3" t="s">
        <v>87</v>
      </c>
      <c r="D58" s="18">
        <v>1</v>
      </c>
      <c r="G58" s="7">
        <f t="shared" si="1"/>
        <v>1</v>
      </c>
      <c r="H58" s="13" t="s">
        <v>70</v>
      </c>
    </row>
    <row r="59" spans="1:8" ht="7.5" customHeight="1" x14ac:dyDescent="0.2">
      <c r="A59" s="2" t="s">
        <v>105</v>
      </c>
      <c r="B59" s="21">
        <f t="shared" ca="1" si="0"/>
        <v>0.05</v>
      </c>
      <c r="C59" s="3" t="s">
        <v>89</v>
      </c>
      <c r="D59" s="18">
        <v>2</v>
      </c>
      <c r="G59" s="7">
        <f t="shared" si="1"/>
        <v>0.01</v>
      </c>
      <c r="H59" s="13" t="s">
        <v>240</v>
      </c>
    </row>
    <row r="60" spans="1:8" ht="7.5" customHeight="1" x14ac:dyDescent="0.2">
      <c r="A60" s="2" t="s">
        <v>106</v>
      </c>
      <c r="B60" s="21">
        <f t="shared" ca="1" si="0"/>
        <v>1</v>
      </c>
      <c r="C60" s="3" t="s">
        <v>87</v>
      </c>
      <c r="D60" s="18">
        <v>1</v>
      </c>
      <c r="G60" s="7">
        <f t="shared" si="1"/>
        <v>1</v>
      </c>
      <c r="H60" s="13" t="s">
        <v>75</v>
      </c>
    </row>
    <row r="61" spans="1:8" ht="7.5" customHeight="1" x14ac:dyDescent="0.2">
      <c r="A61" s="2" t="s">
        <v>107</v>
      </c>
      <c r="B61" s="21">
        <f t="shared" ca="1" si="0"/>
        <v>0.01</v>
      </c>
      <c r="C61" s="3" t="s">
        <v>90</v>
      </c>
      <c r="D61" s="18">
        <v>0.2</v>
      </c>
      <c r="G61" s="7">
        <f t="shared" si="1"/>
        <v>0.01</v>
      </c>
      <c r="H61" s="13" t="s">
        <v>242</v>
      </c>
    </row>
    <row r="62" spans="1:8" ht="7.5" customHeight="1" x14ac:dyDescent="0.2">
      <c r="A62" s="2" t="s">
        <v>108</v>
      </c>
      <c r="B62" s="21">
        <f t="shared" ca="1" si="0"/>
        <v>1</v>
      </c>
      <c r="C62" s="3" t="s">
        <v>87</v>
      </c>
      <c r="D62" s="18">
        <v>1</v>
      </c>
      <c r="G62" s="7">
        <f t="shared" si="1"/>
        <v>1</v>
      </c>
      <c r="H62" s="13" t="s">
        <v>75</v>
      </c>
    </row>
    <row r="63" spans="1:8" ht="7.5" customHeight="1" x14ac:dyDescent="0.2">
      <c r="A63" s="2" t="s">
        <v>109</v>
      </c>
      <c r="B63" s="21">
        <f t="shared" ca="1" si="0"/>
        <v>5</v>
      </c>
      <c r="C63" s="3" t="s">
        <v>87</v>
      </c>
      <c r="D63" s="18">
        <v>1</v>
      </c>
      <c r="G63" s="7">
        <f t="shared" si="1"/>
        <v>1</v>
      </c>
      <c r="H63" s="13" t="s">
        <v>73</v>
      </c>
    </row>
    <row r="64" spans="1:8" ht="7.5" customHeight="1" x14ac:dyDescent="0.2">
      <c r="A64" s="2" t="s">
        <v>110</v>
      </c>
      <c r="B64" s="21">
        <f t="shared" ca="1" si="0"/>
        <v>0.01</v>
      </c>
      <c r="C64" s="3" t="s">
        <v>90</v>
      </c>
      <c r="D64" s="18">
        <v>0.2</v>
      </c>
      <c r="G64" s="7">
        <f t="shared" si="1"/>
        <v>0.01</v>
      </c>
      <c r="H64" s="13" t="s">
        <v>242</v>
      </c>
    </row>
    <row r="65" spans="1:8" ht="7.5" customHeight="1" x14ac:dyDescent="0.2">
      <c r="A65" s="2" t="s">
        <v>111</v>
      </c>
      <c r="B65" s="21">
        <f t="shared" ca="1" si="0"/>
        <v>5</v>
      </c>
      <c r="C65" s="3" t="s">
        <v>219</v>
      </c>
      <c r="D65" s="18">
        <v>6</v>
      </c>
      <c r="G65" s="7">
        <f t="shared" si="1"/>
        <v>1</v>
      </c>
      <c r="H65" s="13" t="s">
        <v>73</v>
      </c>
    </row>
    <row r="66" spans="1:8" ht="7.5" customHeight="1" x14ac:dyDescent="0.2">
      <c r="A66" s="2" t="s">
        <v>112</v>
      </c>
      <c r="B66" s="21">
        <f t="shared" ref="B66:B129" ca="1" si="2">SUMPRODUCT(MID(0&amp;H66, LARGE(INDEX(ISNUMBER(--MID(H66, ROW(INDIRECT("1:"&amp;LEN(H66))), 1)) * ROW(INDIRECT("1:"&amp;LEN(H66))), 0), ROW(INDIRECT("1:"&amp;LEN(H66))))+1, 1) * 10^ROW(INDIRECT("1:"&amp;LEN(H66)))/10)*G66</f>
        <v>25</v>
      </c>
      <c r="C66" s="3" t="s">
        <v>87</v>
      </c>
      <c r="D66" s="18">
        <v>1</v>
      </c>
      <c r="G66" s="7">
        <f t="shared" ref="G66:G129" si="3">IF(RIGHT(H66,1)="g", 1, IF(RIGHT(H66,1)="s", 0.1, IF(RIGHT(H66,1)="c", 0.01, "")))</f>
        <v>1</v>
      </c>
      <c r="H66" s="13" t="s">
        <v>68</v>
      </c>
    </row>
    <row r="67" spans="1:8" ht="7.5" customHeight="1" x14ac:dyDescent="0.2">
      <c r="A67" s="2" t="s">
        <v>113</v>
      </c>
      <c r="B67" s="21">
        <f t="shared" ca="1" si="2"/>
        <v>2</v>
      </c>
      <c r="C67" s="3" t="s">
        <v>89</v>
      </c>
      <c r="D67" s="18">
        <v>2</v>
      </c>
      <c r="G67" s="7">
        <f t="shared" si="3"/>
        <v>1</v>
      </c>
      <c r="H67" s="13" t="s">
        <v>70</v>
      </c>
    </row>
    <row r="68" spans="1:8" ht="7.5" customHeight="1" x14ac:dyDescent="0.2">
      <c r="A68" s="2" t="s">
        <v>114</v>
      </c>
      <c r="B68" s="21">
        <f t="shared" ca="1" si="2"/>
        <v>1</v>
      </c>
      <c r="C68" s="3" t="s">
        <v>87</v>
      </c>
      <c r="D68" s="18">
        <v>1</v>
      </c>
      <c r="G68" s="7">
        <f t="shared" si="3"/>
        <v>1</v>
      </c>
      <c r="H68" s="13" t="s">
        <v>75</v>
      </c>
    </row>
    <row r="69" spans="1:8" ht="7.5" customHeight="1" x14ac:dyDescent="0.2">
      <c r="A69" s="2" t="s">
        <v>115</v>
      </c>
      <c r="B69" s="21">
        <f t="shared" ca="1" si="2"/>
        <v>5</v>
      </c>
      <c r="C69" s="3" t="s">
        <v>88</v>
      </c>
      <c r="D69" s="18">
        <v>3</v>
      </c>
      <c r="G69" s="7">
        <f t="shared" si="3"/>
        <v>1</v>
      </c>
      <c r="H69" s="13" t="s">
        <v>73</v>
      </c>
    </row>
    <row r="70" spans="1:8" ht="7.5" customHeight="1" x14ac:dyDescent="0.2">
      <c r="A70" s="2" t="s">
        <v>116</v>
      </c>
      <c r="B70" s="21">
        <f t="shared" ca="1" si="2"/>
        <v>1</v>
      </c>
      <c r="C70" s="3" t="s">
        <v>87</v>
      </c>
      <c r="D70" s="18">
        <v>1</v>
      </c>
      <c r="G70" s="7">
        <f t="shared" si="3"/>
        <v>1</v>
      </c>
      <c r="H70" s="13" t="s">
        <v>75</v>
      </c>
    </row>
    <row r="71" spans="1:8" ht="7.5" customHeight="1" x14ac:dyDescent="0.2">
      <c r="A71" s="2" t="s">
        <v>117</v>
      </c>
      <c r="B71" s="21">
        <f t="shared" ca="1" si="2"/>
        <v>10</v>
      </c>
      <c r="C71" s="3" t="s">
        <v>87</v>
      </c>
      <c r="D71" s="18">
        <v>1</v>
      </c>
      <c r="G71" s="7">
        <f t="shared" si="3"/>
        <v>1</v>
      </c>
      <c r="H71" s="13" t="s">
        <v>66</v>
      </c>
    </row>
    <row r="72" spans="1:8" ht="7.5" customHeight="1" x14ac:dyDescent="0.2">
      <c r="A72" s="2" t="s">
        <v>118</v>
      </c>
      <c r="B72" s="21">
        <f t="shared" ca="1" si="2"/>
        <v>1</v>
      </c>
      <c r="C72" s="3" t="s">
        <v>87</v>
      </c>
      <c r="D72" s="18">
        <v>1</v>
      </c>
      <c r="G72" s="7">
        <f t="shared" si="3"/>
        <v>1</v>
      </c>
      <c r="H72" s="13" t="s">
        <v>75</v>
      </c>
    </row>
    <row r="73" spans="1:8" ht="7.5" customHeight="1" x14ac:dyDescent="0.2">
      <c r="A73" s="2" t="s">
        <v>119</v>
      </c>
      <c r="B73" s="21">
        <f t="shared" ca="1" si="2"/>
        <v>0.02</v>
      </c>
      <c r="C73" s="3" t="s">
        <v>87</v>
      </c>
      <c r="D73" s="18">
        <v>1</v>
      </c>
      <c r="G73" s="7">
        <f t="shared" si="3"/>
        <v>0.01</v>
      </c>
      <c r="H73" s="13" t="s">
        <v>239</v>
      </c>
    </row>
    <row r="74" spans="1:8" ht="7.5" customHeight="1" x14ac:dyDescent="0.2">
      <c r="A74" s="2" t="s">
        <v>120</v>
      </c>
      <c r="B74" s="21">
        <f t="shared" ca="1" si="2"/>
        <v>0.5</v>
      </c>
      <c r="C74" s="3" t="s">
        <v>90</v>
      </c>
      <c r="D74" s="18">
        <v>0.2</v>
      </c>
      <c r="G74" s="7">
        <f t="shared" si="3"/>
        <v>0.1</v>
      </c>
      <c r="H74" s="13" t="s">
        <v>78</v>
      </c>
    </row>
    <row r="75" spans="1:8" ht="7.5" customHeight="1" x14ac:dyDescent="0.2">
      <c r="A75" s="2" t="s">
        <v>121</v>
      </c>
      <c r="B75" s="21">
        <f t="shared" ca="1" si="2"/>
        <v>0.1</v>
      </c>
      <c r="C75" s="3" t="s">
        <v>90</v>
      </c>
      <c r="D75" s="18">
        <v>0.2</v>
      </c>
      <c r="G75" s="7">
        <f t="shared" si="3"/>
        <v>0.1</v>
      </c>
      <c r="H75" s="13" t="s">
        <v>76</v>
      </c>
    </row>
    <row r="76" spans="1:8" ht="7.5" customHeight="1" x14ac:dyDescent="0.2">
      <c r="A76" s="2" t="s">
        <v>122</v>
      </c>
      <c r="B76" s="21">
        <f t="shared" ca="1" si="2"/>
        <v>1</v>
      </c>
      <c r="C76" s="3" t="s">
        <v>87</v>
      </c>
      <c r="D76" s="18">
        <v>1</v>
      </c>
      <c r="G76" s="7">
        <f t="shared" si="3"/>
        <v>1</v>
      </c>
      <c r="H76" s="13" t="s">
        <v>75</v>
      </c>
    </row>
    <row r="77" spans="1:8" ht="7.5" customHeight="1" x14ac:dyDescent="0.2">
      <c r="A77" s="2" t="s">
        <v>123</v>
      </c>
      <c r="B77" s="21">
        <f t="shared" ca="1" si="2"/>
        <v>1</v>
      </c>
      <c r="C77" s="3" t="s">
        <v>87</v>
      </c>
      <c r="D77" s="18">
        <v>1</v>
      </c>
      <c r="G77" s="7">
        <f t="shared" si="3"/>
        <v>1</v>
      </c>
      <c r="H77" s="13" t="s">
        <v>75</v>
      </c>
    </row>
    <row r="78" spans="1:8" ht="7.5" customHeight="1" x14ac:dyDescent="0.2">
      <c r="A78" s="2" t="s">
        <v>124</v>
      </c>
      <c r="B78" s="21">
        <f t="shared" ca="1" si="2"/>
        <v>2</v>
      </c>
      <c r="C78" s="3" t="s">
        <v>87</v>
      </c>
      <c r="D78" s="18">
        <v>1</v>
      </c>
      <c r="G78" s="7">
        <f t="shared" si="3"/>
        <v>1</v>
      </c>
      <c r="H78" s="13" t="s">
        <v>70</v>
      </c>
    </row>
    <row r="79" spans="1:8" ht="7.5" customHeight="1" x14ac:dyDescent="0.2">
      <c r="A79" s="2" t="s">
        <v>125</v>
      </c>
      <c r="B79" s="21">
        <f t="shared" ca="1" si="2"/>
        <v>1</v>
      </c>
      <c r="C79" s="3" t="s">
        <v>87</v>
      </c>
      <c r="D79" s="18">
        <v>1</v>
      </c>
      <c r="G79" s="7">
        <f t="shared" si="3"/>
        <v>1</v>
      </c>
      <c r="H79" s="13" t="s">
        <v>75</v>
      </c>
    </row>
    <row r="80" spans="1:8" ht="7.5" customHeight="1" x14ac:dyDescent="0.2">
      <c r="A80" s="2" t="s">
        <v>126</v>
      </c>
      <c r="B80" s="21">
        <f t="shared" ca="1" si="2"/>
        <v>2</v>
      </c>
      <c r="C80" s="3" t="s">
        <v>88</v>
      </c>
      <c r="D80" s="18">
        <v>3</v>
      </c>
      <c r="G80" s="7">
        <f t="shared" si="3"/>
        <v>1</v>
      </c>
      <c r="H80" s="13" t="s">
        <v>70</v>
      </c>
    </row>
    <row r="81" spans="1:8" ht="7.5" customHeight="1" x14ac:dyDescent="0.2">
      <c r="A81" s="2" t="s">
        <v>127</v>
      </c>
      <c r="B81" s="21">
        <f t="shared" ca="1" si="2"/>
        <v>5</v>
      </c>
      <c r="C81" s="3" t="s">
        <v>87</v>
      </c>
      <c r="D81" s="18">
        <v>1</v>
      </c>
      <c r="G81" s="7">
        <f t="shared" si="3"/>
        <v>1</v>
      </c>
      <c r="H81" s="13" t="s">
        <v>73</v>
      </c>
    </row>
    <row r="82" spans="1:8" ht="7.5" customHeight="1" x14ac:dyDescent="0.2">
      <c r="A82" s="2" t="s">
        <v>128</v>
      </c>
      <c r="B82" s="21">
        <f t="shared" ca="1" si="2"/>
        <v>5</v>
      </c>
      <c r="C82" s="3" t="s">
        <v>87</v>
      </c>
      <c r="D82" s="18">
        <v>1</v>
      </c>
      <c r="G82" s="7">
        <f t="shared" si="3"/>
        <v>1</v>
      </c>
      <c r="H82" s="13" t="s">
        <v>73</v>
      </c>
    </row>
    <row r="83" spans="1:8" ht="7.5" customHeight="1" x14ac:dyDescent="0.2">
      <c r="A83" s="2" t="s">
        <v>129</v>
      </c>
      <c r="B83" s="21">
        <f t="shared" ca="1" si="2"/>
        <v>5</v>
      </c>
      <c r="C83" s="3" t="s">
        <v>87</v>
      </c>
      <c r="D83" s="18">
        <v>1</v>
      </c>
      <c r="G83" s="7">
        <f t="shared" si="3"/>
        <v>1</v>
      </c>
      <c r="H83" s="13" t="s">
        <v>73</v>
      </c>
    </row>
    <row r="84" spans="1:8" ht="7.5" customHeight="1" x14ac:dyDescent="0.2">
      <c r="A84" s="2" t="s">
        <v>130</v>
      </c>
      <c r="B84" s="21">
        <f t="shared" ca="1" si="2"/>
        <v>25</v>
      </c>
      <c r="C84" s="3" t="s">
        <v>87</v>
      </c>
      <c r="D84" s="18">
        <v>1</v>
      </c>
      <c r="G84" s="7">
        <f t="shared" si="3"/>
        <v>1</v>
      </c>
      <c r="H84" s="13" t="s">
        <v>68</v>
      </c>
    </row>
    <row r="85" spans="1:8" ht="7.5" customHeight="1" x14ac:dyDescent="0.2">
      <c r="A85" s="2" t="s">
        <v>131</v>
      </c>
      <c r="B85" s="21">
        <f t="shared" ca="1" si="2"/>
        <v>25</v>
      </c>
      <c r="C85" s="3" t="s">
        <v>87</v>
      </c>
      <c r="D85" s="18">
        <v>1</v>
      </c>
      <c r="G85" s="7">
        <f t="shared" si="3"/>
        <v>1</v>
      </c>
      <c r="H85" s="13" t="s">
        <v>68</v>
      </c>
    </row>
    <row r="86" spans="1:8" ht="7.5" customHeight="1" x14ac:dyDescent="0.2">
      <c r="A86" s="2" t="s">
        <v>132</v>
      </c>
      <c r="B86" s="21">
        <f t="shared" ca="1" si="2"/>
        <v>5</v>
      </c>
      <c r="C86" s="3" t="s">
        <v>87</v>
      </c>
      <c r="D86" s="18">
        <v>1</v>
      </c>
      <c r="G86" s="7">
        <f t="shared" si="3"/>
        <v>1</v>
      </c>
      <c r="H86" s="13" t="s">
        <v>73</v>
      </c>
    </row>
    <row r="87" spans="1:8" ht="7.5" customHeight="1" x14ac:dyDescent="0.2">
      <c r="A87" s="2" t="s">
        <v>133</v>
      </c>
      <c r="B87" s="21">
        <f t="shared" ca="1" si="2"/>
        <v>10</v>
      </c>
      <c r="C87" s="3" t="s">
        <v>90</v>
      </c>
      <c r="D87" s="18">
        <v>0.2</v>
      </c>
      <c r="G87" s="7">
        <f t="shared" si="3"/>
        <v>1</v>
      </c>
      <c r="H87" s="13" t="s">
        <v>66</v>
      </c>
    </row>
    <row r="88" spans="1:8" ht="7.5" customHeight="1" x14ac:dyDescent="0.2">
      <c r="A88" s="2" t="s">
        <v>134</v>
      </c>
      <c r="B88" s="21">
        <f t="shared" ca="1" si="2"/>
        <v>0.02</v>
      </c>
      <c r="C88" s="3" t="s">
        <v>90</v>
      </c>
      <c r="D88" s="18">
        <v>0.2</v>
      </c>
      <c r="G88" s="7">
        <f t="shared" si="3"/>
        <v>0.01</v>
      </c>
      <c r="H88" s="13" t="s">
        <v>239</v>
      </c>
    </row>
    <row r="89" spans="1:8" ht="7.5" customHeight="1" x14ac:dyDescent="0.2">
      <c r="A89" s="5" t="s">
        <v>135</v>
      </c>
      <c r="B89" s="21">
        <f t="shared" ca="1" si="2"/>
        <v>30</v>
      </c>
      <c r="C89" s="3" t="s">
        <v>88</v>
      </c>
      <c r="D89" s="18">
        <v>3</v>
      </c>
      <c r="G89" s="7">
        <f t="shared" si="3"/>
        <v>1</v>
      </c>
      <c r="H89" s="13" t="s">
        <v>72</v>
      </c>
    </row>
    <row r="90" spans="1:8" ht="7.5" customHeight="1" x14ac:dyDescent="0.2">
      <c r="A90" s="2" t="s">
        <v>136</v>
      </c>
      <c r="B90" s="21">
        <f t="shared" ca="1" si="2"/>
        <v>6</v>
      </c>
      <c r="C90" s="3" t="s">
        <v>89</v>
      </c>
      <c r="D90" s="18">
        <v>2</v>
      </c>
      <c r="G90" s="7">
        <f t="shared" si="3"/>
        <v>1</v>
      </c>
      <c r="H90" s="13" t="s">
        <v>154</v>
      </c>
    </row>
    <row r="91" spans="1:8" ht="7.5" customHeight="1" x14ac:dyDescent="0.2">
      <c r="A91" s="2" t="s">
        <v>137</v>
      </c>
      <c r="B91" s="21">
        <f t="shared" ca="1" si="2"/>
        <v>25</v>
      </c>
      <c r="C91" s="3" t="s">
        <v>88</v>
      </c>
      <c r="D91" s="18">
        <v>3</v>
      </c>
      <c r="G91" s="7">
        <f t="shared" si="3"/>
        <v>1</v>
      </c>
      <c r="H91" s="13" t="s">
        <v>68</v>
      </c>
    </row>
    <row r="92" spans="1:8" ht="7.5" customHeight="1" x14ac:dyDescent="0.2">
      <c r="A92" s="2" t="s">
        <v>138</v>
      </c>
      <c r="B92" s="21">
        <f t="shared" ca="1" si="2"/>
        <v>2</v>
      </c>
      <c r="C92" s="3" t="s">
        <v>87</v>
      </c>
      <c r="D92" s="18">
        <v>1</v>
      </c>
      <c r="G92" s="7">
        <f t="shared" si="3"/>
        <v>1</v>
      </c>
      <c r="H92" s="13" t="s">
        <v>70</v>
      </c>
    </row>
    <row r="93" spans="1:8" ht="7.5" customHeight="1" x14ac:dyDescent="0.2">
      <c r="A93" s="2" t="s">
        <v>139</v>
      </c>
      <c r="B93" s="21">
        <f t="shared" ca="1" si="2"/>
        <v>3</v>
      </c>
      <c r="C93" s="3" t="s">
        <v>89</v>
      </c>
      <c r="D93" s="18">
        <v>2</v>
      </c>
      <c r="G93" s="7">
        <f t="shared" si="3"/>
        <v>1</v>
      </c>
      <c r="H93" s="13" t="s">
        <v>155</v>
      </c>
    </row>
    <row r="94" spans="1:8" ht="7.5" customHeight="1" x14ac:dyDescent="0.2">
      <c r="A94" s="2" t="s">
        <v>140</v>
      </c>
      <c r="B94" s="21">
        <f t="shared" ca="1" si="2"/>
        <v>35</v>
      </c>
      <c r="C94" s="3" t="s">
        <v>89</v>
      </c>
      <c r="D94" s="18">
        <v>2</v>
      </c>
      <c r="G94" s="7">
        <f t="shared" si="3"/>
        <v>1</v>
      </c>
      <c r="H94" s="13" t="s">
        <v>156</v>
      </c>
    </row>
    <row r="95" spans="1:8" ht="7.5" customHeight="1" x14ac:dyDescent="0.2">
      <c r="A95" s="2" t="s">
        <v>141</v>
      </c>
      <c r="B95" s="21">
        <f t="shared" ca="1" si="2"/>
        <v>30</v>
      </c>
      <c r="C95" s="3" t="s">
        <v>89</v>
      </c>
      <c r="D95" s="18">
        <v>2</v>
      </c>
      <c r="G95" s="7">
        <f t="shared" si="3"/>
        <v>1</v>
      </c>
      <c r="H95" s="13" t="s">
        <v>72</v>
      </c>
    </row>
    <row r="96" spans="1:8" ht="7.5" customHeight="1" x14ac:dyDescent="0.2">
      <c r="A96" s="2" t="s">
        <v>142</v>
      </c>
      <c r="B96" s="21">
        <f t="shared" ca="1" si="2"/>
        <v>12</v>
      </c>
      <c r="C96" s="3" t="s">
        <v>87</v>
      </c>
      <c r="D96" s="18">
        <v>1</v>
      </c>
      <c r="G96" s="7">
        <f t="shared" si="3"/>
        <v>1</v>
      </c>
      <c r="H96" s="13" t="s">
        <v>157</v>
      </c>
    </row>
    <row r="97" spans="1:8" ht="7.5" customHeight="1" x14ac:dyDescent="0.2">
      <c r="A97" s="2" t="s">
        <v>143</v>
      </c>
      <c r="B97" s="21">
        <f t="shared" ca="1" si="2"/>
        <v>2</v>
      </c>
      <c r="C97" s="3" t="s">
        <v>89</v>
      </c>
      <c r="D97" s="18">
        <v>2</v>
      </c>
      <c r="G97" s="7">
        <f t="shared" si="3"/>
        <v>1</v>
      </c>
      <c r="H97" s="13" t="s">
        <v>70</v>
      </c>
    </row>
    <row r="98" spans="1:8" ht="7.5" customHeight="1" x14ac:dyDescent="0.2">
      <c r="A98" s="2" t="s">
        <v>144</v>
      </c>
      <c r="B98" s="21">
        <f t="shared" ca="1" si="2"/>
        <v>30</v>
      </c>
      <c r="C98" s="3" t="s">
        <v>89</v>
      </c>
      <c r="D98" s="18">
        <v>2</v>
      </c>
      <c r="G98" s="7">
        <f t="shared" si="3"/>
        <v>1</v>
      </c>
      <c r="H98" s="13" t="s">
        <v>72</v>
      </c>
    </row>
    <row r="99" spans="1:8" ht="7.5" customHeight="1" x14ac:dyDescent="0.2">
      <c r="A99" s="2" t="s">
        <v>145</v>
      </c>
      <c r="B99" s="21">
        <f t="shared" ca="1" si="2"/>
        <v>0.02</v>
      </c>
      <c r="C99" s="3" t="s">
        <v>87</v>
      </c>
      <c r="D99" s="18">
        <v>1</v>
      </c>
      <c r="G99" s="7">
        <f t="shared" si="3"/>
        <v>0.01</v>
      </c>
      <c r="H99" s="13" t="s">
        <v>239</v>
      </c>
    </row>
    <row r="100" spans="1:8" ht="7.5" customHeight="1" x14ac:dyDescent="0.2">
      <c r="A100" s="2" t="s">
        <v>146</v>
      </c>
      <c r="B100" s="21">
        <f t="shared" ca="1" si="2"/>
        <v>25</v>
      </c>
      <c r="C100" s="3" t="s">
        <v>87</v>
      </c>
      <c r="D100" s="18">
        <v>1</v>
      </c>
      <c r="G100" s="7">
        <f t="shared" si="3"/>
        <v>1</v>
      </c>
      <c r="H100" s="13" t="s">
        <v>68</v>
      </c>
    </row>
    <row r="101" spans="1:8" ht="7.5" customHeight="1" x14ac:dyDescent="0.2">
      <c r="A101" s="2" t="s">
        <v>147</v>
      </c>
      <c r="B101" s="21">
        <f t="shared" ca="1" si="2"/>
        <v>25</v>
      </c>
      <c r="C101" s="3" t="s">
        <v>87</v>
      </c>
      <c r="D101" s="18">
        <v>1</v>
      </c>
      <c r="G101" s="7">
        <f t="shared" si="3"/>
        <v>1</v>
      </c>
      <c r="H101" s="13" t="s">
        <v>68</v>
      </c>
    </row>
    <row r="102" spans="1:8" ht="7.5" customHeight="1" x14ac:dyDescent="0.2">
      <c r="A102" s="2" t="s">
        <v>148</v>
      </c>
      <c r="B102" s="21">
        <f t="shared" ca="1" si="2"/>
        <v>15</v>
      </c>
      <c r="C102" s="3" t="s">
        <v>87</v>
      </c>
      <c r="D102" s="18">
        <v>1</v>
      </c>
      <c r="G102" s="7">
        <f t="shared" si="3"/>
        <v>1</v>
      </c>
      <c r="H102" s="13" t="s">
        <v>74</v>
      </c>
    </row>
    <row r="103" spans="1:8" ht="7.5" customHeight="1" x14ac:dyDescent="0.2">
      <c r="A103" s="2" t="s">
        <v>149</v>
      </c>
      <c r="B103" s="21">
        <f t="shared" ca="1" si="2"/>
        <v>5</v>
      </c>
      <c r="C103" s="3" t="s">
        <v>87</v>
      </c>
      <c r="D103" s="18">
        <v>1</v>
      </c>
      <c r="G103" s="7">
        <f t="shared" si="3"/>
        <v>1</v>
      </c>
      <c r="H103" s="13" t="s">
        <v>73</v>
      </c>
    </row>
    <row r="104" spans="1:8" ht="7.5" customHeight="1" x14ac:dyDescent="0.2">
      <c r="A104" s="2" t="s">
        <v>150</v>
      </c>
      <c r="B104" s="21">
        <f t="shared" ca="1" si="2"/>
        <v>5</v>
      </c>
      <c r="C104" s="3" t="s">
        <v>87</v>
      </c>
      <c r="D104" s="18">
        <v>1</v>
      </c>
      <c r="G104" s="7">
        <f t="shared" si="3"/>
        <v>1</v>
      </c>
      <c r="H104" s="13" t="s">
        <v>73</v>
      </c>
    </row>
    <row r="105" spans="1:8" ht="7.5" customHeight="1" x14ac:dyDescent="0.2">
      <c r="A105" s="2" t="s">
        <v>158</v>
      </c>
      <c r="B105" s="21">
        <f t="shared" ca="1" si="2"/>
        <v>0.2</v>
      </c>
      <c r="C105" s="3" t="s">
        <v>87</v>
      </c>
      <c r="D105" s="18">
        <v>1</v>
      </c>
      <c r="G105" s="7">
        <f t="shared" si="3"/>
        <v>0.1</v>
      </c>
      <c r="H105" s="13" t="s">
        <v>77</v>
      </c>
    </row>
    <row r="106" spans="1:8" ht="7.5" customHeight="1" x14ac:dyDescent="0.2">
      <c r="A106" s="2" t="s">
        <v>159</v>
      </c>
      <c r="B106" s="21">
        <f t="shared" ca="1" si="2"/>
        <v>50</v>
      </c>
      <c r="C106" s="3" t="s">
        <v>87</v>
      </c>
      <c r="D106" s="18">
        <v>1</v>
      </c>
      <c r="G106" s="7">
        <f t="shared" si="3"/>
        <v>1</v>
      </c>
      <c r="H106" s="13" t="s">
        <v>69</v>
      </c>
    </row>
    <row r="107" spans="1:8" ht="7.5" customHeight="1" x14ac:dyDescent="0.2">
      <c r="A107" s="2" t="s">
        <v>160</v>
      </c>
      <c r="B107" s="21">
        <f t="shared" ca="1" si="2"/>
        <v>0.1</v>
      </c>
      <c r="C107" s="3" t="s">
        <v>88</v>
      </c>
      <c r="D107" s="18">
        <v>3</v>
      </c>
      <c r="G107" s="7">
        <f t="shared" si="3"/>
        <v>0.1</v>
      </c>
      <c r="H107" s="13" t="s">
        <v>76</v>
      </c>
    </row>
    <row r="108" spans="1:8" ht="7.5" customHeight="1" x14ac:dyDescent="0.2">
      <c r="A108" s="2" t="s">
        <v>161</v>
      </c>
      <c r="B108" s="21">
        <f t="shared" ca="1" si="2"/>
        <v>0.5</v>
      </c>
      <c r="C108" s="3" t="s">
        <v>87</v>
      </c>
      <c r="D108" s="18">
        <v>1</v>
      </c>
      <c r="G108" s="7">
        <f t="shared" si="3"/>
        <v>0.1</v>
      </c>
      <c r="H108" s="13" t="s">
        <v>78</v>
      </c>
    </row>
    <row r="109" spans="1:8" ht="7.5" customHeight="1" x14ac:dyDescent="0.2">
      <c r="A109" s="2" t="s">
        <v>162</v>
      </c>
      <c r="B109" s="21">
        <f t="shared" ca="1" si="2"/>
        <v>10</v>
      </c>
      <c r="C109" s="3" t="s">
        <v>87</v>
      </c>
      <c r="D109" s="18">
        <v>1</v>
      </c>
      <c r="G109" s="7">
        <f t="shared" si="3"/>
        <v>1</v>
      </c>
      <c r="H109" s="13" t="s">
        <v>66</v>
      </c>
    </row>
    <row r="110" spans="1:8" ht="7.5" customHeight="1" x14ac:dyDescent="0.2">
      <c r="A110" s="2" t="s">
        <v>163</v>
      </c>
      <c r="B110" s="21">
        <f t="shared" ca="1" si="2"/>
        <v>5</v>
      </c>
      <c r="C110" s="3" t="s">
        <v>87</v>
      </c>
      <c r="D110" s="18">
        <v>1</v>
      </c>
      <c r="G110" s="7">
        <f t="shared" si="3"/>
        <v>1</v>
      </c>
      <c r="H110" s="13" t="s">
        <v>73</v>
      </c>
    </row>
    <row r="111" spans="1:8" ht="7.5" customHeight="1" x14ac:dyDescent="0.2">
      <c r="A111" s="2" t="s">
        <v>164</v>
      </c>
      <c r="B111" s="21">
        <f t="shared" ca="1" si="2"/>
        <v>10</v>
      </c>
      <c r="C111" s="3" t="s">
        <v>87</v>
      </c>
      <c r="D111" s="18">
        <v>1</v>
      </c>
      <c r="G111" s="7">
        <f t="shared" si="3"/>
        <v>1</v>
      </c>
      <c r="H111" s="13" t="s">
        <v>66</v>
      </c>
    </row>
    <row r="112" spans="1:8" ht="7.5" customHeight="1" x14ac:dyDescent="0.2">
      <c r="A112" s="2" t="s">
        <v>165</v>
      </c>
      <c r="B112" s="21">
        <f t="shared" ca="1" si="2"/>
        <v>100</v>
      </c>
      <c r="C112" s="3" t="s">
        <v>87</v>
      </c>
      <c r="D112" s="18">
        <v>1</v>
      </c>
      <c r="G112" s="7">
        <f t="shared" si="3"/>
        <v>1</v>
      </c>
      <c r="H112" s="13" t="s">
        <v>230</v>
      </c>
    </row>
    <row r="113" spans="1:8" ht="7.5" customHeight="1" x14ac:dyDescent="0.2">
      <c r="A113" s="2" t="s">
        <v>166</v>
      </c>
      <c r="B113" s="21">
        <f t="shared" ca="1" si="2"/>
        <v>2</v>
      </c>
      <c r="C113" s="3" t="s">
        <v>87</v>
      </c>
      <c r="D113" s="18">
        <v>1</v>
      </c>
      <c r="G113" s="7">
        <f t="shared" si="3"/>
        <v>1</v>
      </c>
      <c r="H113" s="13" t="s">
        <v>70</v>
      </c>
    </row>
    <row r="114" spans="1:8" ht="7.5" customHeight="1" x14ac:dyDescent="0.2">
      <c r="A114" s="2" t="s">
        <v>167</v>
      </c>
      <c r="B114" s="21">
        <f t="shared" ca="1" si="2"/>
        <v>5</v>
      </c>
      <c r="C114" s="3" t="s">
        <v>87</v>
      </c>
      <c r="D114" s="18">
        <v>1</v>
      </c>
      <c r="G114" s="7">
        <f t="shared" si="3"/>
        <v>1</v>
      </c>
      <c r="H114" s="13" t="s">
        <v>73</v>
      </c>
    </row>
    <row r="115" spans="1:8" ht="7.5" customHeight="1" x14ac:dyDescent="0.2">
      <c r="A115" s="2" t="s">
        <v>168</v>
      </c>
      <c r="B115" s="21">
        <f t="shared" ca="1" si="2"/>
        <v>0.1</v>
      </c>
      <c r="C115" s="3" t="s">
        <v>87</v>
      </c>
      <c r="D115" s="18">
        <v>1</v>
      </c>
      <c r="G115" s="7">
        <f t="shared" si="3"/>
        <v>0.1</v>
      </c>
      <c r="H115" s="13" t="s">
        <v>76</v>
      </c>
    </row>
    <row r="116" spans="1:8" ht="7.5" customHeight="1" x14ac:dyDescent="0.2">
      <c r="A116" s="2" t="s">
        <v>169</v>
      </c>
      <c r="B116" s="21">
        <f t="shared" ca="1" si="2"/>
        <v>0.2</v>
      </c>
      <c r="C116" s="3" t="s">
        <v>90</v>
      </c>
      <c r="D116" s="18">
        <v>0.2</v>
      </c>
      <c r="G116" s="7">
        <f t="shared" si="3"/>
        <v>0.1</v>
      </c>
      <c r="H116" s="13" t="s">
        <v>77</v>
      </c>
    </row>
    <row r="117" spans="1:8" ht="7.5" customHeight="1" x14ac:dyDescent="0.2">
      <c r="A117" s="2" t="s">
        <v>170</v>
      </c>
      <c r="B117" s="21">
        <f t="shared" ca="1" si="2"/>
        <v>0.1</v>
      </c>
      <c r="C117" s="3" t="s">
        <v>90</v>
      </c>
      <c r="D117" s="18">
        <v>0.2</v>
      </c>
      <c r="G117" s="7">
        <f t="shared" si="3"/>
        <v>0.1</v>
      </c>
      <c r="H117" s="13" t="s">
        <v>76</v>
      </c>
    </row>
    <row r="118" spans="1:8" ht="7.5" customHeight="1" x14ac:dyDescent="0.2">
      <c r="A118" s="2" t="s">
        <v>171</v>
      </c>
      <c r="B118" s="21">
        <f t="shared" ca="1" si="2"/>
        <v>5</v>
      </c>
      <c r="C118" s="3" t="s">
        <v>90</v>
      </c>
      <c r="D118" s="18">
        <v>0.2</v>
      </c>
      <c r="G118" s="7">
        <f t="shared" si="3"/>
        <v>1</v>
      </c>
      <c r="H118" s="13" t="s">
        <v>73</v>
      </c>
    </row>
    <row r="119" spans="1:8" ht="7.5" customHeight="1" x14ac:dyDescent="0.2">
      <c r="A119" s="2" t="s">
        <v>172</v>
      </c>
      <c r="B119" s="21">
        <f t="shared" ca="1" si="2"/>
        <v>2</v>
      </c>
      <c r="C119" s="3" t="s">
        <v>88</v>
      </c>
      <c r="D119" s="18">
        <v>3</v>
      </c>
      <c r="G119" s="7">
        <f t="shared" si="3"/>
        <v>1</v>
      </c>
      <c r="H119" s="13" t="s">
        <v>70</v>
      </c>
    </row>
    <row r="120" spans="1:8" ht="7.5" customHeight="1" x14ac:dyDescent="0.2">
      <c r="A120" s="2" t="s">
        <v>173</v>
      </c>
      <c r="B120" s="21">
        <f t="shared" ca="1" si="2"/>
        <v>0.05</v>
      </c>
      <c r="C120" s="3" t="s">
        <v>90</v>
      </c>
      <c r="D120" s="18">
        <v>0.2</v>
      </c>
      <c r="G120" s="7">
        <f t="shared" si="3"/>
        <v>0.01</v>
      </c>
      <c r="H120" s="13" t="s">
        <v>240</v>
      </c>
    </row>
    <row r="121" spans="1:8" ht="7.5" customHeight="1" x14ac:dyDescent="0.2">
      <c r="A121" s="2" t="s">
        <v>174</v>
      </c>
      <c r="B121" s="21">
        <f t="shared" ca="1" si="2"/>
        <v>100</v>
      </c>
      <c r="C121" s="3" t="s">
        <v>90</v>
      </c>
      <c r="D121" s="18">
        <v>0.2</v>
      </c>
      <c r="G121" s="7">
        <f t="shared" si="3"/>
        <v>1</v>
      </c>
      <c r="H121" s="13" t="s">
        <v>230</v>
      </c>
    </row>
    <row r="122" spans="1:8" ht="7.5" customHeight="1" x14ac:dyDescent="0.2">
      <c r="A122" s="2" t="s">
        <v>175</v>
      </c>
      <c r="B122" s="21">
        <f t="shared" ca="1" si="2"/>
        <v>0.05</v>
      </c>
      <c r="C122" s="3" t="s">
        <v>88</v>
      </c>
      <c r="D122" s="18">
        <v>3</v>
      </c>
      <c r="G122" s="7">
        <f t="shared" si="3"/>
        <v>0.01</v>
      </c>
      <c r="H122" s="13" t="s">
        <v>240</v>
      </c>
    </row>
    <row r="123" spans="1:8" ht="7.5" customHeight="1" x14ac:dyDescent="0.2">
      <c r="A123" s="2" t="s">
        <v>176</v>
      </c>
      <c r="B123" s="21">
        <f t="shared" ca="1" si="2"/>
        <v>2</v>
      </c>
      <c r="C123" s="3" t="s">
        <v>87</v>
      </c>
      <c r="D123" s="18">
        <v>1</v>
      </c>
      <c r="G123" s="7">
        <f t="shared" si="3"/>
        <v>1</v>
      </c>
      <c r="H123" s="13" t="s">
        <v>70</v>
      </c>
    </row>
    <row r="124" spans="1:8" ht="7.5" customHeight="1" x14ac:dyDescent="0.2">
      <c r="A124" s="2" t="s">
        <v>177</v>
      </c>
      <c r="B124" s="21">
        <f t="shared" ca="1" si="2"/>
        <v>0</v>
      </c>
      <c r="C124" s="3" t="s">
        <v>90</v>
      </c>
      <c r="D124" s="18">
        <v>0.2</v>
      </c>
      <c r="G124" s="7">
        <f t="shared" si="3"/>
        <v>0.1</v>
      </c>
      <c r="H124" s="13" t="s">
        <v>178</v>
      </c>
    </row>
    <row r="125" spans="1:8" ht="7.5" customHeight="1" x14ac:dyDescent="0.2">
      <c r="A125" s="2" t="s">
        <v>179</v>
      </c>
      <c r="B125" s="21">
        <f t="shared" ca="1" si="2"/>
        <v>4</v>
      </c>
      <c r="C125" s="3" t="s">
        <v>219</v>
      </c>
      <c r="D125" s="18">
        <v>6</v>
      </c>
      <c r="G125" s="7">
        <f t="shared" si="3"/>
        <v>1</v>
      </c>
      <c r="H125" s="13" t="s">
        <v>231</v>
      </c>
    </row>
    <row r="126" spans="1:8" ht="7.5" customHeight="1" x14ac:dyDescent="0.2">
      <c r="A126" s="2" t="s">
        <v>180</v>
      </c>
      <c r="B126" s="21">
        <f t="shared" ca="1" si="2"/>
        <v>0.1</v>
      </c>
      <c r="C126" s="3" t="s">
        <v>90</v>
      </c>
      <c r="D126" s="18">
        <v>0.2</v>
      </c>
      <c r="G126" s="7">
        <f t="shared" si="3"/>
        <v>0.1</v>
      </c>
      <c r="H126" s="13" t="s">
        <v>76</v>
      </c>
    </row>
    <row r="127" spans="1:8" ht="7.5" customHeight="1" x14ac:dyDescent="0.2">
      <c r="A127" s="2" t="s">
        <v>181</v>
      </c>
      <c r="B127" s="21">
        <f t="shared" ca="1" si="2"/>
        <v>0.5</v>
      </c>
      <c r="C127" s="3" t="s">
        <v>87</v>
      </c>
      <c r="D127" s="18">
        <v>1</v>
      </c>
      <c r="G127" s="7">
        <f t="shared" si="3"/>
        <v>0.1</v>
      </c>
      <c r="H127" s="13" t="s">
        <v>78</v>
      </c>
    </row>
    <row r="128" spans="1:8" ht="7.5" customHeight="1" x14ac:dyDescent="0.2">
      <c r="A128" s="2" t="s">
        <v>182</v>
      </c>
      <c r="B128" s="21">
        <f t="shared" ca="1" si="2"/>
        <v>1</v>
      </c>
      <c r="C128" s="3" t="s">
        <v>89</v>
      </c>
      <c r="D128" s="18">
        <v>2</v>
      </c>
      <c r="G128" s="7">
        <f t="shared" si="3"/>
        <v>1</v>
      </c>
      <c r="H128" s="13" t="s">
        <v>75</v>
      </c>
    </row>
    <row r="129" spans="1:8" ht="7.5" customHeight="1" x14ac:dyDescent="0.2">
      <c r="A129" s="2" t="s">
        <v>183</v>
      </c>
      <c r="B129" s="21">
        <f t="shared" ca="1" si="2"/>
        <v>10</v>
      </c>
      <c r="C129" s="3" t="s">
        <v>87</v>
      </c>
      <c r="D129" s="18">
        <v>1</v>
      </c>
      <c r="G129" s="7">
        <f t="shared" si="3"/>
        <v>1</v>
      </c>
      <c r="H129" s="13" t="s">
        <v>66</v>
      </c>
    </row>
    <row r="130" spans="1:8" ht="7.5" customHeight="1" x14ac:dyDescent="0.2">
      <c r="A130" s="2" t="s">
        <v>184</v>
      </c>
      <c r="B130" s="21">
        <f t="shared" ref="B130:B170" ca="1" si="4">SUMPRODUCT(MID(0&amp;H130, LARGE(INDEX(ISNUMBER(--MID(H130, ROW(INDIRECT("1:"&amp;LEN(H130))), 1)) * ROW(INDIRECT("1:"&amp;LEN(H130))), 0), ROW(INDIRECT("1:"&amp;LEN(H130))))+1, 1) * 10^ROW(INDIRECT("1:"&amp;LEN(H130)))/10)*G130</f>
        <v>5</v>
      </c>
      <c r="C130" s="3" t="s">
        <v>87</v>
      </c>
      <c r="D130" s="18">
        <v>1</v>
      </c>
      <c r="G130" s="7">
        <f t="shared" ref="G130:G170" si="5">IF(RIGHT(H130,1)="g", 1, IF(RIGHT(H130,1)="s", 0.1, IF(RIGHT(H130,1)="c", 0.01, "")))</f>
        <v>1</v>
      </c>
      <c r="H130" s="13" t="s">
        <v>73</v>
      </c>
    </row>
    <row r="131" spans="1:8" ht="7.5" customHeight="1" x14ac:dyDescent="0.2">
      <c r="A131" s="2" t="s">
        <v>185</v>
      </c>
      <c r="B131" s="21">
        <f t="shared" ca="1" si="4"/>
        <v>0.5</v>
      </c>
      <c r="C131" s="3" t="s">
        <v>90</v>
      </c>
      <c r="D131" s="18">
        <v>0.2</v>
      </c>
      <c r="G131" s="7">
        <f t="shared" si="5"/>
        <v>0.1</v>
      </c>
      <c r="H131" s="13" t="s">
        <v>78</v>
      </c>
    </row>
    <row r="132" spans="1:8" ht="7.5" customHeight="1" x14ac:dyDescent="0.2">
      <c r="A132" s="2" t="s">
        <v>186</v>
      </c>
      <c r="B132" s="21">
        <f t="shared" ca="1" si="4"/>
        <v>2</v>
      </c>
      <c r="C132" s="3" t="s">
        <v>88</v>
      </c>
      <c r="D132" s="18">
        <v>3</v>
      </c>
      <c r="G132" s="7">
        <f t="shared" si="5"/>
        <v>1</v>
      </c>
      <c r="H132" s="13" t="s">
        <v>70</v>
      </c>
    </row>
    <row r="133" spans="1:8" ht="7.5" customHeight="1" x14ac:dyDescent="0.2">
      <c r="A133" s="2" t="s">
        <v>187</v>
      </c>
      <c r="B133" s="21">
        <f t="shared" ca="1" si="4"/>
        <v>0.05</v>
      </c>
      <c r="C133" s="3" t="s">
        <v>90</v>
      </c>
      <c r="D133" s="18">
        <v>0.2</v>
      </c>
      <c r="G133" s="7">
        <f t="shared" si="5"/>
        <v>0.01</v>
      </c>
      <c r="H133" s="13" t="s">
        <v>240</v>
      </c>
    </row>
    <row r="134" spans="1:8" ht="7.5" customHeight="1" x14ac:dyDescent="0.2">
      <c r="A134" s="2" t="s">
        <v>188</v>
      </c>
      <c r="B134" s="21">
        <f t="shared" ca="1" si="4"/>
        <v>5</v>
      </c>
      <c r="C134" s="3" t="s">
        <v>90</v>
      </c>
      <c r="D134" s="18">
        <v>0.2</v>
      </c>
      <c r="G134" s="7">
        <f t="shared" si="5"/>
        <v>1</v>
      </c>
      <c r="H134" s="13" t="s">
        <v>73</v>
      </c>
    </row>
    <row r="135" spans="1:8" ht="7.5" customHeight="1" x14ac:dyDescent="0.2">
      <c r="A135" s="2" t="s">
        <v>189</v>
      </c>
      <c r="B135" s="21">
        <f t="shared" ca="1" si="4"/>
        <v>0.02</v>
      </c>
      <c r="C135" s="3" t="s">
        <v>90</v>
      </c>
      <c r="D135" s="18">
        <v>0.2</v>
      </c>
      <c r="G135" s="7">
        <f t="shared" si="5"/>
        <v>0.01</v>
      </c>
      <c r="H135" s="13" t="s">
        <v>239</v>
      </c>
    </row>
    <row r="136" spans="1:8" ht="7.5" customHeight="1" x14ac:dyDescent="0.2">
      <c r="A136" s="2" t="s">
        <v>190</v>
      </c>
      <c r="B136" s="21">
        <f t="shared" ca="1" si="4"/>
        <v>50</v>
      </c>
      <c r="C136" s="3" t="s">
        <v>87</v>
      </c>
      <c r="D136" s="18">
        <v>1</v>
      </c>
      <c r="G136" s="7">
        <f t="shared" si="5"/>
        <v>1</v>
      </c>
      <c r="H136" s="13" t="s">
        <v>69</v>
      </c>
    </row>
    <row r="137" spans="1:8" ht="7.5" customHeight="1" x14ac:dyDescent="0.2">
      <c r="A137" s="2" t="s">
        <v>191</v>
      </c>
      <c r="B137" s="21">
        <f t="shared" ca="1" si="4"/>
        <v>1</v>
      </c>
      <c r="C137" s="3" t="s">
        <v>87</v>
      </c>
      <c r="D137" s="18">
        <v>1</v>
      </c>
      <c r="G137" s="7">
        <f t="shared" si="5"/>
        <v>1</v>
      </c>
      <c r="H137" s="13" t="s">
        <v>75</v>
      </c>
    </row>
    <row r="138" spans="1:8" ht="7.5" customHeight="1" x14ac:dyDescent="0.2">
      <c r="A138" s="2" t="s">
        <v>192</v>
      </c>
      <c r="B138" s="21">
        <f t="shared" ca="1" si="4"/>
        <v>1000</v>
      </c>
      <c r="C138" s="3" t="s">
        <v>87</v>
      </c>
      <c r="D138" s="18">
        <v>1</v>
      </c>
      <c r="G138" s="7">
        <f t="shared" si="5"/>
        <v>1</v>
      </c>
      <c r="H138" s="13" t="s">
        <v>232</v>
      </c>
    </row>
    <row r="139" spans="1:8" ht="7.5" customHeight="1" x14ac:dyDescent="0.2">
      <c r="A139" s="2" t="s">
        <v>193</v>
      </c>
      <c r="B139" s="21">
        <f t="shared" ca="1" si="4"/>
        <v>2</v>
      </c>
      <c r="C139" s="3" t="s">
        <v>88</v>
      </c>
      <c r="D139" s="18">
        <v>3</v>
      </c>
      <c r="G139" s="7">
        <f t="shared" si="5"/>
        <v>1</v>
      </c>
      <c r="H139" s="13" t="s">
        <v>70</v>
      </c>
    </row>
    <row r="140" spans="1:8" ht="7.5" customHeight="1" x14ac:dyDescent="0.2">
      <c r="A140" s="2" t="s">
        <v>194</v>
      </c>
      <c r="B140" s="21">
        <f t="shared" ca="1" si="4"/>
        <v>0.5</v>
      </c>
      <c r="C140" s="3" t="s">
        <v>87</v>
      </c>
      <c r="D140" s="18">
        <v>1</v>
      </c>
      <c r="G140" s="7">
        <f t="shared" si="5"/>
        <v>0.1</v>
      </c>
      <c r="H140" s="13" t="s">
        <v>78</v>
      </c>
    </row>
    <row r="141" spans="1:8" ht="7.5" customHeight="1" x14ac:dyDescent="0.2">
      <c r="A141" s="2" t="s">
        <v>195</v>
      </c>
      <c r="B141" s="21">
        <f t="shared" ca="1" si="4"/>
        <v>50</v>
      </c>
      <c r="C141" s="3" t="s">
        <v>89</v>
      </c>
      <c r="D141" s="18">
        <v>2</v>
      </c>
      <c r="G141" s="7">
        <f t="shared" si="5"/>
        <v>1</v>
      </c>
      <c r="H141" s="13" t="s">
        <v>69</v>
      </c>
    </row>
    <row r="142" spans="1:8" ht="7.5" customHeight="1" x14ac:dyDescent="0.2">
      <c r="A142" s="2" t="s">
        <v>196</v>
      </c>
      <c r="B142" s="21">
        <f t="shared" ca="1" si="4"/>
        <v>20</v>
      </c>
      <c r="C142" s="3" t="s">
        <v>89</v>
      </c>
      <c r="D142" s="18">
        <v>2</v>
      </c>
      <c r="G142" s="7">
        <f t="shared" si="5"/>
        <v>1</v>
      </c>
      <c r="H142" s="13" t="s">
        <v>71</v>
      </c>
    </row>
    <row r="143" spans="1:8" ht="7.5" customHeight="1" x14ac:dyDescent="0.2">
      <c r="A143" s="2" t="s">
        <v>197</v>
      </c>
      <c r="B143" s="21">
        <f t="shared" ca="1" si="4"/>
        <v>10</v>
      </c>
      <c r="C143" s="3" t="s">
        <v>87</v>
      </c>
      <c r="D143" s="18">
        <v>1</v>
      </c>
      <c r="G143" s="7">
        <f t="shared" si="5"/>
        <v>1</v>
      </c>
      <c r="H143" s="13" t="s">
        <v>66</v>
      </c>
    </row>
    <row r="144" spans="1:8" ht="7.5" customHeight="1" x14ac:dyDescent="0.2">
      <c r="A144" s="2" t="s">
        <v>198</v>
      </c>
      <c r="B144" s="21">
        <f t="shared" ca="1" si="4"/>
        <v>8</v>
      </c>
      <c r="C144" s="3" t="s">
        <v>87</v>
      </c>
      <c r="D144" s="18">
        <v>1</v>
      </c>
      <c r="G144" s="7">
        <f t="shared" si="5"/>
        <v>1</v>
      </c>
      <c r="H144" s="13" t="s">
        <v>233</v>
      </c>
    </row>
    <row r="145" spans="1:8" ht="7.5" customHeight="1" x14ac:dyDescent="0.2">
      <c r="A145" s="2" t="s">
        <v>199</v>
      </c>
      <c r="B145" s="21">
        <f t="shared" ca="1" si="4"/>
        <v>15</v>
      </c>
      <c r="C145" s="3" t="s">
        <v>87</v>
      </c>
      <c r="D145" s="18">
        <v>1</v>
      </c>
      <c r="G145" s="7">
        <f t="shared" si="5"/>
        <v>1</v>
      </c>
      <c r="H145" s="13" t="s">
        <v>74</v>
      </c>
    </row>
    <row r="146" spans="1:8" ht="7.5" customHeight="1" x14ac:dyDescent="0.2">
      <c r="A146" s="2" t="s">
        <v>200</v>
      </c>
      <c r="B146" s="21">
        <f t="shared" ca="1" si="4"/>
        <v>5</v>
      </c>
      <c r="C146" s="3" t="s">
        <v>87</v>
      </c>
      <c r="D146" s="18">
        <v>1</v>
      </c>
      <c r="G146" s="7">
        <f t="shared" si="5"/>
        <v>1</v>
      </c>
      <c r="H146" s="13" t="s">
        <v>73</v>
      </c>
    </row>
    <row r="147" spans="1:8" ht="7.5" customHeight="1" x14ac:dyDescent="0.2">
      <c r="A147" s="2" t="s">
        <v>201</v>
      </c>
      <c r="B147" s="21">
        <f t="shared" ca="1" si="4"/>
        <v>1</v>
      </c>
      <c r="C147" s="3" t="s">
        <v>89</v>
      </c>
      <c r="D147" s="18">
        <v>2</v>
      </c>
      <c r="G147" s="7">
        <f t="shared" si="5"/>
        <v>1</v>
      </c>
      <c r="H147" s="13" t="s">
        <v>75</v>
      </c>
    </row>
    <row r="148" spans="1:8" ht="7.5" customHeight="1" x14ac:dyDescent="0.2">
      <c r="A148" s="2" t="s">
        <v>202</v>
      </c>
      <c r="B148" s="21">
        <f t="shared" ca="1" si="4"/>
        <v>30</v>
      </c>
      <c r="C148" s="3" t="s">
        <v>89</v>
      </c>
      <c r="D148" s="18">
        <v>2</v>
      </c>
      <c r="G148" s="7">
        <f t="shared" si="5"/>
        <v>1</v>
      </c>
      <c r="H148" s="13" t="s">
        <v>72</v>
      </c>
    </row>
    <row r="149" spans="1:8" ht="7.5" customHeight="1" x14ac:dyDescent="0.2">
      <c r="A149" s="2" t="s">
        <v>203</v>
      </c>
      <c r="B149" s="21">
        <f t="shared" ca="1" si="4"/>
        <v>25</v>
      </c>
      <c r="C149" s="3" t="s">
        <v>87</v>
      </c>
      <c r="D149" s="18">
        <v>1</v>
      </c>
      <c r="G149" s="7">
        <f t="shared" si="5"/>
        <v>1</v>
      </c>
      <c r="H149" s="13" t="s">
        <v>68</v>
      </c>
    </row>
    <row r="150" spans="1:8" ht="7.5" customHeight="1" x14ac:dyDescent="0.2">
      <c r="A150" s="2" t="s">
        <v>204</v>
      </c>
      <c r="B150" s="21">
        <f t="shared" ca="1" si="4"/>
        <v>5</v>
      </c>
      <c r="C150" s="3" t="s">
        <v>89</v>
      </c>
      <c r="D150" s="18">
        <v>2</v>
      </c>
      <c r="G150" s="7">
        <f t="shared" si="5"/>
        <v>1</v>
      </c>
      <c r="H150" s="13" t="s">
        <v>73</v>
      </c>
    </row>
    <row r="151" spans="1:8" ht="7.5" customHeight="1" x14ac:dyDescent="0.2">
      <c r="A151" s="2" t="s">
        <v>205</v>
      </c>
      <c r="B151" s="21">
        <f t="shared" ca="1" si="4"/>
        <v>10</v>
      </c>
      <c r="C151" s="3" t="s">
        <v>89</v>
      </c>
      <c r="D151" s="18">
        <v>2</v>
      </c>
      <c r="G151" s="7">
        <f t="shared" si="5"/>
        <v>1</v>
      </c>
      <c r="H151" s="13" t="s">
        <v>66</v>
      </c>
    </row>
    <row r="152" spans="1:8" ht="7.5" customHeight="1" x14ac:dyDescent="0.2">
      <c r="A152" s="2" t="s">
        <v>206</v>
      </c>
      <c r="B152" s="21">
        <f t="shared" ca="1" si="4"/>
        <v>25</v>
      </c>
      <c r="C152" s="3" t="s">
        <v>87</v>
      </c>
      <c r="D152" s="18">
        <v>1</v>
      </c>
      <c r="G152" s="7">
        <f t="shared" si="5"/>
        <v>1</v>
      </c>
      <c r="H152" s="13" t="s">
        <v>68</v>
      </c>
    </row>
    <row r="153" spans="1:8" ht="7.5" customHeight="1" x14ac:dyDescent="0.2">
      <c r="A153" s="2" t="s">
        <v>207</v>
      </c>
      <c r="B153" s="21">
        <f t="shared" ca="1" si="4"/>
        <v>10</v>
      </c>
      <c r="C153" s="3" t="s">
        <v>89</v>
      </c>
      <c r="D153" s="18">
        <v>2</v>
      </c>
      <c r="G153" s="7">
        <f t="shared" si="5"/>
        <v>1</v>
      </c>
      <c r="H153" s="13" t="s">
        <v>66</v>
      </c>
    </row>
    <row r="154" spans="1:8" ht="7.5" customHeight="1" x14ac:dyDescent="0.2">
      <c r="A154" s="2" t="s">
        <v>208</v>
      </c>
      <c r="B154" s="21">
        <f t="shared" ca="1" si="4"/>
        <v>10</v>
      </c>
      <c r="C154" s="3" t="s">
        <v>89</v>
      </c>
      <c r="D154" s="18">
        <v>2</v>
      </c>
      <c r="G154" s="7">
        <f t="shared" si="5"/>
        <v>1</v>
      </c>
      <c r="H154" s="13" t="s">
        <v>66</v>
      </c>
    </row>
    <row r="155" spans="1:8" ht="7.5" customHeight="1" x14ac:dyDescent="0.2">
      <c r="A155" s="2" t="s">
        <v>209</v>
      </c>
      <c r="B155" s="21">
        <f t="shared" ca="1" si="4"/>
        <v>20</v>
      </c>
      <c r="C155" s="3" t="s">
        <v>89</v>
      </c>
      <c r="D155" s="18">
        <v>2</v>
      </c>
      <c r="G155" s="7">
        <f t="shared" si="5"/>
        <v>1</v>
      </c>
      <c r="H155" s="13" t="s">
        <v>71</v>
      </c>
    </row>
    <row r="156" spans="1:8" ht="7.5" customHeight="1" x14ac:dyDescent="0.2">
      <c r="A156" s="2" t="s">
        <v>210</v>
      </c>
      <c r="B156" s="21">
        <f t="shared" ca="1" si="4"/>
        <v>25</v>
      </c>
      <c r="C156" s="3" t="s">
        <v>87</v>
      </c>
      <c r="D156" s="18">
        <v>1</v>
      </c>
      <c r="G156" s="7">
        <f t="shared" si="5"/>
        <v>1</v>
      </c>
      <c r="H156" s="13" t="s">
        <v>68</v>
      </c>
    </row>
    <row r="157" spans="1:8" ht="7.5" customHeight="1" x14ac:dyDescent="0.2">
      <c r="A157" s="2" t="s">
        <v>211</v>
      </c>
      <c r="B157" s="21">
        <f t="shared" ca="1" si="4"/>
        <v>50</v>
      </c>
      <c r="C157" s="3" t="s">
        <v>87</v>
      </c>
      <c r="D157" s="18">
        <v>1</v>
      </c>
      <c r="G157" s="7">
        <f t="shared" si="5"/>
        <v>1</v>
      </c>
      <c r="H157" s="13" t="s">
        <v>69</v>
      </c>
    </row>
    <row r="158" spans="1:8" ht="7.5" customHeight="1" x14ac:dyDescent="0.2">
      <c r="A158" s="2" t="s">
        <v>212</v>
      </c>
      <c r="B158" s="21">
        <f t="shared" ca="1" si="4"/>
        <v>1</v>
      </c>
      <c r="C158" s="3" t="s">
        <v>89</v>
      </c>
      <c r="D158" s="18">
        <v>2</v>
      </c>
      <c r="G158" s="7">
        <f t="shared" si="5"/>
        <v>1</v>
      </c>
      <c r="H158" s="13" t="s">
        <v>75</v>
      </c>
    </row>
    <row r="159" spans="1:8" ht="7.5" customHeight="1" x14ac:dyDescent="0.2">
      <c r="A159" s="2" t="s">
        <v>213</v>
      </c>
      <c r="B159" s="21">
        <f t="shared" ca="1" si="4"/>
        <v>1</v>
      </c>
      <c r="C159" s="3" t="s">
        <v>87</v>
      </c>
      <c r="D159" s="18">
        <v>1</v>
      </c>
      <c r="G159" s="7">
        <f t="shared" si="5"/>
        <v>1</v>
      </c>
      <c r="H159" s="13" t="s">
        <v>75</v>
      </c>
    </row>
    <row r="160" spans="1:8" ht="7.5" customHeight="1" x14ac:dyDescent="0.2">
      <c r="A160" s="2" t="s">
        <v>214</v>
      </c>
      <c r="B160" s="21">
        <f t="shared" ca="1" si="4"/>
        <v>0.01</v>
      </c>
      <c r="C160" s="3" t="s">
        <v>87</v>
      </c>
      <c r="D160" s="18">
        <v>1</v>
      </c>
      <c r="G160" s="7">
        <f t="shared" si="5"/>
        <v>0.01</v>
      </c>
      <c r="H160" s="13" t="s">
        <v>242</v>
      </c>
    </row>
    <row r="161" spans="1:8" ht="7.5" customHeight="1" x14ac:dyDescent="0.2">
      <c r="A161" s="2" t="s">
        <v>215</v>
      </c>
      <c r="B161" s="21">
        <f t="shared" ca="1" si="4"/>
        <v>1</v>
      </c>
      <c r="C161" s="3" t="s">
        <v>90</v>
      </c>
      <c r="D161" s="18">
        <v>0.2</v>
      </c>
      <c r="G161" s="7">
        <f t="shared" si="5"/>
        <v>1</v>
      </c>
      <c r="H161" s="13" t="s">
        <v>75</v>
      </c>
    </row>
    <row r="162" spans="1:8" ht="7.5" customHeight="1" x14ac:dyDescent="0.2">
      <c r="A162" s="2" t="s">
        <v>216</v>
      </c>
      <c r="B162" s="21">
        <f t="shared" ca="1" si="4"/>
        <v>0.2</v>
      </c>
      <c r="C162" s="3" t="s">
        <v>87</v>
      </c>
      <c r="D162" s="18">
        <v>1</v>
      </c>
      <c r="G162" s="7">
        <f t="shared" si="5"/>
        <v>0.1</v>
      </c>
      <c r="H162" s="13" t="s">
        <v>77</v>
      </c>
    </row>
    <row r="163" spans="1:8" ht="7.5" customHeight="1" x14ac:dyDescent="0.2">
      <c r="A163" s="2" t="s">
        <v>217</v>
      </c>
      <c r="B163" s="21">
        <f t="shared" ca="1" si="4"/>
        <v>0.01</v>
      </c>
      <c r="C163" s="3" t="s">
        <v>87</v>
      </c>
      <c r="D163" s="18">
        <v>1</v>
      </c>
      <c r="G163" s="7">
        <f t="shared" si="5"/>
        <v>0.01</v>
      </c>
      <c r="H163" s="13" t="s">
        <v>242</v>
      </c>
    </row>
    <row r="164" spans="1:8" ht="7.5" customHeight="1" x14ac:dyDescent="0.2">
      <c r="A164" s="2" t="s">
        <v>222</v>
      </c>
      <c r="B164" s="21">
        <f t="shared" ca="1" si="4"/>
        <v>16</v>
      </c>
      <c r="D164" s="19">
        <v>17</v>
      </c>
      <c r="G164" s="7">
        <f t="shared" si="5"/>
        <v>1</v>
      </c>
      <c r="H164" s="13" t="s">
        <v>234</v>
      </c>
    </row>
    <row r="165" spans="1:8" ht="7.5" customHeight="1" x14ac:dyDescent="0.2">
      <c r="A165" s="2" t="s">
        <v>223</v>
      </c>
      <c r="B165" s="21">
        <f t="shared" ca="1" si="4"/>
        <v>39</v>
      </c>
      <c r="D165" s="20">
        <v>9</v>
      </c>
      <c r="G165" s="7">
        <f t="shared" si="5"/>
        <v>1</v>
      </c>
      <c r="H165" s="13" t="s">
        <v>235</v>
      </c>
    </row>
    <row r="166" spans="1:8" ht="7.5" customHeight="1" x14ac:dyDescent="0.2">
      <c r="A166" s="2" t="s">
        <v>224</v>
      </c>
      <c r="B166" s="21">
        <f t="shared" ca="1" si="4"/>
        <v>12</v>
      </c>
      <c r="D166" s="20">
        <v>22</v>
      </c>
      <c r="G166" s="7">
        <f t="shared" si="5"/>
        <v>1</v>
      </c>
      <c r="H166" s="13" t="s">
        <v>157</v>
      </c>
    </row>
    <row r="167" spans="1:8" ht="7.5" customHeight="1" x14ac:dyDescent="0.2">
      <c r="A167" s="2" t="s">
        <v>225</v>
      </c>
      <c r="B167" s="21">
        <f t="shared" ca="1" si="4"/>
        <v>40</v>
      </c>
      <c r="D167" s="20">
        <v>11</v>
      </c>
      <c r="G167" s="7">
        <f t="shared" si="5"/>
        <v>1</v>
      </c>
      <c r="H167" s="13" t="s">
        <v>236</v>
      </c>
    </row>
    <row r="168" spans="1:8" ht="7.5" customHeight="1" x14ac:dyDescent="0.2">
      <c r="A168" s="2" t="s">
        <v>226</v>
      </c>
      <c r="B168" s="21">
        <f t="shared" ca="1" si="4"/>
        <v>10</v>
      </c>
      <c r="D168" s="20">
        <v>20</v>
      </c>
      <c r="G168" s="7">
        <f t="shared" si="5"/>
        <v>1</v>
      </c>
      <c r="H168" s="13" t="s">
        <v>66</v>
      </c>
    </row>
    <row r="169" spans="1:8" ht="7.5" customHeight="1" x14ac:dyDescent="0.2">
      <c r="A169" s="2" t="s">
        <v>227</v>
      </c>
      <c r="B169" s="21">
        <f t="shared" ca="1" si="4"/>
        <v>19</v>
      </c>
      <c r="D169" s="20">
        <v>11</v>
      </c>
      <c r="G169" s="7">
        <f t="shared" si="5"/>
        <v>1</v>
      </c>
      <c r="H169" s="13" t="s">
        <v>237</v>
      </c>
    </row>
    <row r="170" spans="1:8" ht="7.5" customHeight="1" x14ac:dyDescent="0.2">
      <c r="A170" s="2" t="s">
        <v>228</v>
      </c>
      <c r="B170" s="21">
        <f t="shared" ca="1" si="4"/>
        <v>40</v>
      </c>
      <c r="D170" s="20">
        <v>5</v>
      </c>
      <c r="G170" s="7">
        <f t="shared" si="5"/>
        <v>1</v>
      </c>
      <c r="H170" s="13" t="s">
        <v>236</v>
      </c>
    </row>
    <row r="171" spans="1:8" ht="7.5" customHeight="1" x14ac:dyDescent="0.2">
      <c r="A171" s="2" t="s">
        <v>251</v>
      </c>
      <c r="B171" s="55" t="s">
        <v>256</v>
      </c>
      <c r="C171" s="55" t="s">
        <v>256</v>
      </c>
      <c r="D171" s="20">
        <v>3</v>
      </c>
      <c r="G171" s="7"/>
    </row>
    <row r="172" spans="1:8" ht="7.5" customHeight="1" x14ac:dyDescent="0.2">
      <c r="A172" s="2" t="s">
        <v>252</v>
      </c>
      <c r="B172" s="55" t="s">
        <v>256</v>
      </c>
      <c r="C172" s="55" t="s">
        <v>256</v>
      </c>
      <c r="D172" s="20">
        <v>6</v>
      </c>
    </row>
    <row r="173" spans="1:8" ht="7.5" customHeight="1" x14ac:dyDescent="0.2">
      <c r="A173" s="2" t="s">
        <v>253</v>
      </c>
      <c r="B173" s="55" t="s">
        <v>256</v>
      </c>
      <c r="C173" s="55" t="s">
        <v>256</v>
      </c>
      <c r="D173" s="20">
        <v>9</v>
      </c>
    </row>
    <row r="174" spans="1:8" ht="7.5" customHeight="1" x14ac:dyDescent="0.2">
      <c r="A174" s="2" t="s">
        <v>4</v>
      </c>
      <c r="B174" s="55" t="s">
        <v>256</v>
      </c>
      <c r="C174" s="55" t="s">
        <v>256</v>
      </c>
      <c r="D174" s="20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Bulk List</vt:lpstr>
      <vt:lpstr>Character Planner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2</dc:creator>
  <cp:lastModifiedBy>Manuel</cp:lastModifiedBy>
  <cp:lastPrinted>2022-05-18T16:42:15Z</cp:lastPrinted>
  <dcterms:created xsi:type="dcterms:W3CDTF">2022-05-18T14:07:17Z</dcterms:created>
  <dcterms:modified xsi:type="dcterms:W3CDTF">2022-05-18T20:32:37Z</dcterms:modified>
</cp:coreProperties>
</file>